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95" windowWidth="14145" windowHeight="8430" activeTab="1"/>
  </bookViews>
  <sheets>
    <sheet name="표지" sheetId="14" r:id="rId1"/>
    <sheet name="세입세출총괄" sheetId="10" r:id="rId2"/>
    <sheet name="세입결산서" sheetId="5" r:id="rId3"/>
    <sheet name="세출결산서 " sheetId="23" r:id="rId4"/>
    <sheet name="총계정원장" sheetId="28" r:id="rId5"/>
    <sheet name="현금출납부" sheetId="29" r:id="rId6"/>
    <sheet name="사업결과보고서" sheetId="27" r:id="rId7"/>
  </sheets>
  <definedNames>
    <definedName name="_xlnm.Print_Titles" localSheetId="2">세입결산서!$2:$3</definedName>
    <definedName name="_xlnm.Print_Titles" localSheetId="1">세입세출총괄!$5:$7</definedName>
    <definedName name="_xlnm.Print_Titles" localSheetId="3">'세출결산서 '!$3:$4</definedName>
    <definedName name="_xlnm.Print_Titles" localSheetId="4">총계정원장!$3:$3</definedName>
    <definedName name="_xlnm.Print_Titles" localSheetId="5">현금출납부!$3:$3</definedName>
  </definedNames>
  <calcPr calcId="124519"/>
</workbook>
</file>

<file path=xl/calcChain.xml><?xml version="1.0" encoding="utf-8"?>
<calcChain xmlns="http://schemas.openxmlformats.org/spreadsheetml/2006/main">
  <c r="L8" i="10"/>
  <c r="K8"/>
  <c r="M54"/>
  <c r="M55"/>
  <c r="M56"/>
  <c r="L54"/>
  <c r="L55"/>
  <c r="K5" i="23"/>
  <c r="L5"/>
  <c r="I5"/>
  <c r="F5"/>
  <c r="G119"/>
  <c r="H119"/>
  <c r="I119"/>
  <c r="J119"/>
  <c r="K119"/>
  <c r="L119"/>
  <c r="F119"/>
  <c r="G120"/>
  <c r="H120"/>
  <c r="I120"/>
  <c r="J120"/>
  <c r="K120"/>
  <c r="L120"/>
  <c r="F120"/>
  <c r="P120"/>
  <c r="H121"/>
  <c r="G121"/>
  <c r="P17"/>
  <c r="M53" i="10" l="1"/>
  <c r="N53" s="1"/>
  <c r="M43"/>
  <c r="N43" s="1"/>
  <c r="M40"/>
  <c r="N40" s="1"/>
  <c r="M41"/>
  <c r="N41" s="1"/>
  <c r="M24"/>
  <c r="M31"/>
  <c r="N31" s="1"/>
  <c r="M32"/>
  <c r="M27"/>
  <c r="M28"/>
  <c r="M52"/>
  <c r="N52" s="1"/>
  <c r="L51"/>
  <c r="L50" s="1"/>
  <c r="M50" s="1"/>
  <c r="N50" s="1"/>
  <c r="K51"/>
  <c r="K50" s="1"/>
  <c r="M49"/>
  <c r="M48"/>
  <c r="N48" s="1"/>
  <c r="M47"/>
  <c r="N47" s="1"/>
  <c r="M46"/>
  <c r="N46" s="1"/>
  <c r="M45"/>
  <c r="N45" s="1"/>
  <c r="M44"/>
  <c r="N44" s="1"/>
  <c r="L42"/>
  <c r="K42"/>
  <c r="M39"/>
  <c r="N39" s="1"/>
  <c r="L38"/>
  <c r="K38"/>
  <c r="M38" s="1"/>
  <c r="N38" s="1"/>
  <c r="M36"/>
  <c r="N36" s="1"/>
  <c r="N35"/>
  <c r="M35"/>
  <c r="L34"/>
  <c r="L33" s="1"/>
  <c r="K34"/>
  <c r="K33" s="1"/>
  <c r="N32"/>
  <c r="M30"/>
  <c r="N30" s="1"/>
  <c r="N29"/>
  <c r="M29"/>
  <c r="N28"/>
  <c r="N27"/>
  <c r="L26"/>
  <c r="K26"/>
  <c r="F26"/>
  <c r="F23"/>
  <c r="M12"/>
  <c r="G26" i="23"/>
  <c r="G36"/>
  <c r="G31"/>
  <c r="G27"/>
  <c r="F20" i="10"/>
  <c r="F16"/>
  <c r="F15"/>
  <c r="F14"/>
  <c r="F29"/>
  <c r="F30"/>
  <c r="E28"/>
  <c r="E27" s="1"/>
  <c r="D28"/>
  <c r="D27" s="1"/>
  <c r="M33" l="1"/>
  <c r="N33" s="1"/>
  <c r="F27"/>
  <c r="M26"/>
  <c r="N26" s="1"/>
  <c r="M34"/>
  <c r="N34" s="1"/>
  <c r="M51"/>
  <c r="N51" s="1"/>
  <c r="F28"/>
  <c r="L37"/>
  <c r="M42"/>
  <c r="N42" s="1"/>
  <c r="K37"/>
  <c r="M37" l="1"/>
  <c r="N37" s="1"/>
  <c r="G28" i="5" l="1"/>
  <c r="G27"/>
  <c r="F26"/>
  <c r="F25" s="1"/>
  <c r="E26"/>
  <c r="E25" s="1"/>
  <c r="G25" l="1"/>
  <c r="G26"/>
  <c r="G51" i="23" l="1"/>
  <c r="D13" i="10"/>
  <c r="D12" s="1"/>
  <c r="D18"/>
  <c r="S69" i="23" l="1"/>
  <c r="E9" i="5"/>
  <c r="E14"/>
  <c r="G99" i="23"/>
  <c r="H99" s="1"/>
  <c r="T56" l="1"/>
  <c r="S17" l="1"/>
  <c r="S15"/>
  <c r="F84"/>
  <c r="F79"/>
  <c r="S108"/>
  <c r="S106"/>
  <c r="S99"/>
  <c r="S101"/>
  <c r="S95"/>
  <c r="S93"/>
  <c r="S88"/>
  <c r="S85"/>
  <c r="S82"/>
  <c r="S80"/>
  <c r="S56"/>
  <c r="S48"/>
  <c r="S51"/>
  <c r="F19" i="10"/>
  <c r="E13"/>
  <c r="F13" s="1"/>
  <c r="E18"/>
  <c r="H81" i="23"/>
  <c r="I84" l="1"/>
  <c r="P106"/>
  <c r="P73"/>
  <c r="J26"/>
  <c r="S13"/>
  <c r="S14"/>
  <c r="S12"/>
  <c r="S9"/>
  <c r="K84" l="1"/>
  <c r="G90"/>
  <c r="H90" s="1"/>
  <c r="I79"/>
  <c r="P79"/>
  <c r="P78" s="1"/>
  <c r="F21" i="5"/>
  <c r="G7"/>
  <c r="F14"/>
  <c r="G16"/>
  <c r="F9"/>
  <c r="G9" s="1"/>
  <c r="G12"/>
  <c r="E8"/>
  <c r="R24" i="23"/>
  <c r="R11"/>
  <c r="F116"/>
  <c r="K79"/>
  <c r="P99"/>
  <c r="J116"/>
  <c r="K116"/>
  <c r="L116"/>
  <c r="I116"/>
  <c r="G118"/>
  <c r="H118" s="1"/>
  <c r="G117"/>
  <c r="P116"/>
  <c r="G45"/>
  <c r="G46"/>
  <c r="G44"/>
  <c r="G116" l="1"/>
  <c r="G115" s="1"/>
  <c r="R7"/>
  <c r="G10" i="5"/>
  <c r="G11"/>
  <c r="G15"/>
  <c r="G19"/>
  <c r="G22"/>
  <c r="G23"/>
  <c r="G24"/>
  <c r="I115" i="23"/>
  <c r="H116" l="1"/>
  <c r="P85"/>
  <c r="J43"/>
  <c r="P56"/>
  <c r="P95"/>
  <c r="P101"/>
  <c r="F43" l="1"/>
  <c r="G26" i="10"/>
  <c r="E25"/>
  <c r="D25"/>
  <c r="D24" s="1"/>
  <c r="M25"/>
  <c r="N24"/>
  <c r="K22"/>
  <c r="L22"/>
  <c r="L16"/>
  <c r="E24" l="1"/>
  <c r="F24" s="1"/>
  <c r="G24" s="1"/>
  <c r="F25"/>
  <c r="G25" s="1"/>
  <c r="M22"/>
  <c r="N22" s="1"/>
  <c r="D10"/>
  <c r="D9" s="1"/>
  <c r="E6" i="5" l="1"/>
  <c r="E18"/>
  <c r="E5" l="1"/>
  <c r="P37" i="23"/>
  <c r="P36" s="1"/>
  <c r="P27"/>
  <c r="S27" l="1"/>
  <c r="F27"/>
  <c r="P26"/>
  <c r="P112" l="1"/>
  <c r="J79" l="1"/>
  <c r="P24"/>
  <c r="I78"/>
  <c r="G80"/>
  <c r="H80" s="1"/>
  <c r="J7" l="1"/>
  <c r="G24"/>
  <c r="G106"/>
  <c r="H106" s="1"/>
  <c r="P93"/>
  <c r="G112"/>
  <c r="H112" s="1"/>
  <c r="G108"/>
  <c r="H108" s="1"/>
  <c r="G101"/>
  <c r="H101" s="1"/>
  <c r="G95"/>
  <c r="H95" s="1"/>
  <c r="G93"/>
  <c r="H93" s="1"/>
  <c r="G85"/>
  <c r="G69"/>
  <c r="H69" s="1"/>
  <c r="G56"/>
  <c r="H56" s="1"/>
  <c r="G48"/>
  <c r="K78"/>
  <c r="P69"/>
  <c r="I73"/>
  <c r="P43"/>
  <c r="H45"/>
  <c r="H46"/>
  <c r="H44"/>
  <c r="D44"/>
  <c r="E44" s="1"/>
  <c r="G73" l="1"/>
  <c r="H73" s="1"/>
  <c r="S73"/>
  <c r="G79"/>
  <c r="G78" s="1"/>
  <c r="G82"/>
  <c r="H82" s="1"/>
  <c r="G43"/>
  <c r="I43"/>
  <c r="H43"/>
  <c r="H24" l="1"/>
  <c r="K7"/>
  <c r="L7"/>
  <c r="P11"/>
  <c r="F92"/>
  <c r="F26"/>
  <c r="F115"/>
  <c r="P31"/>
  <c r="M17" i="10"/>
  <c r="N17" s="1"/>
  <c r="M18"/>
  <c r="N18" s="1"/>
  <c r="M19"/>
  <c r="N19" s="1"/>
  <c r="M20"/>
  <c r="M21"/>
  <c r="N21" s="1"/>
  <c r="K16"/>
  <c r="M14"/>
  <c r="N14" s="1"/>
  <c r="M13"/>
  <c r="N13" s="1"/>
  <c r="M15"/>
  <c r="N12"/>
  <c r="M11"/>
  <c r="N11" s="1"/>
  <c r="L10"/>
  <c r="L9" s="1"/>
  <c r="K10"/>
  <c r="K9" s="1"/>
  <c r="E12"/>
  <c r="F11"/>
  <c r="G11" s="1"/>
  <c r="G13"/>
  <c r="G14"/>
  <c r="G15"/>
  <c r="G19"/>
  <c r="E10"/>
  <c r="E9" s="1"/>
  <c r="D22"/>
  <c r="D21" s="1"/>
  <c r="D17"/>
  <c r="P115" i="23"/>
  <c r="E21" i="5"/>
  <c r="E20" s="1"/>
  <c r="G12" i="10" l="1"/>
  <c r="F12"/>
  <c r="G23"/>
  <c r="I11" i="23"/>
  <c r="G11" s="1"/>
  <c r="S11"/>
  <c r="I15"/>
  <c r="G17"/>
  <c r="F9" i="10"/>
  <c r="G9" s="1"/>
  <c r="D8"/>
  <c r="G21" i="5"/>
  <c r="M10" i="10"/>
  <c r="N10" s="1"/>
  <c r="I17" i="23"/>
  <c r="F83"/>
  <c r="F10" i="10"/>
  <c r="G10" s="1"/>
  <c r="M16"/>
  <c r="N16" s="1"/>
  <c r="F18" i="5"/>
  <c r="F17" l="1"/>
  <c r="G18"/>
  <c r="M9" i="10"/>
  <c r="N9" s="1"/>
  <c r="H117" i="23"/>
  <c r="H115" s="1"/>
  <c r="L115"/>
  <c r="K115"/>
  <c r="J115"/>
  <c r="P8"/>
  <c r="S8" s="1"/>
  <c r="J92"/>
  <c r="J83" s="1"/>
  <c r="K92"/>
  <c r="L92"/>
  <c r="I92"/>
  <c r="P108"/>
  <c r="L84"/>
  <c r="H85"/>
  <c r="P88"/>
  <c r="P84" s="1"/>
  <c r="L47"/>
  <c r="L6" s="1"/>
  <c r="K47"/>
  <c r="K6" s="1"/>
  <c r="J47"/>
  <c r="P51"/>
  <c r="P48"/>
  <c r="F20" i="5"/>
  <c r="G20" s="1"/>
  <c r="F6"/>
  <c r="P33" i="23"/>
  <c r="P83" l="1"/>
  <c r="G88"/>
  <c r="F13" i="5"/>
  <c r="G14"/>
  <c r="F5"/>
  <c r="G6"/>
  <c r="F8"/>
  <c r="G8" s="1"/>
  <c r="P92" i="23"/>
  <c r="G92"/>
  <c r="G15"/>
  <c r="P7"/>
  <c r="I8"/>
  <c r="G8" s="1"/>
  <c r="H48"/>
  <c r="I26"/>
  <c r="H51"/>
  <c r="L83"/>
  <c r="K83"/>
  <c r="G5" i="5" l="1"/>
  <c r="F4"/>
  <c r="H88" i="23"/>
  <c r="G84"/>
  <c r="G7"/>
  <c r="H33"/>
  <c r="P29" l="1"/>
  <c r="H36"/>
  <c r="H31"/>
  <c r="H29"/>
  <c r="H27"/>
  <c r="J6"/>
  <c r="J5" s="1"/>
  <c r="H26" l="1"/>
  <c r="H17" l="1"/>
  <c r="H84" l="1"/>
  <c r="G83"/>
  <c r="H92"/>
  <c r="P63"/>
  <c r="P47" l="1"/>
  <c r="H83"/>
  <c r="S63" l="1"/>
  <c r="G63"/>
  <c r="I47"/>
  <c r="G47" l="1"/>
  <c r="E22" i="10" l="1"/>
  <c r="F18"/>
  <c r="G18" s="1"/>
  <c r="F22" l="1"/>
  <c r="G22" s="1"/>
  <c r="E21"/>
  <c r="F21" s="1"/>
  <c r="E17"/>
  <c r="D21" i="5"/>
  <c r="E8" i="10" l="1"/>
  <c r="F8" s="1"/>
  <c r="G8" s="1"/>
  <c r="G21"/>
  <c r="F17"/>
  <c r="G17" s="1"/>
  <c r="E26" i="23"/>
  <c r="I83" l="1"/>
  <c r="E117"/>
  <c r="E116" s="1"/>
  <c r="E115" s="1"/>
  <c r="E112"/>
  <c r="E101"/>
  <c r="E56" l="1"/>
  <c r="E99" l="1"/>
  <c r="E85"/>
  <c r="E84" s="1"/>
  <c r="E80"/>
  <c r="L78"/>
  <c r="E51"/>
  <c r="E15"/>
  <c r="E17" i="5"/>
  <c r="G17" s="1"/>
  <c r="J14"/>
  <c r="D20"/>
  <c r="E106" i="23" l="1"/>
  <c r="E11"/>
  <c r="E13" i="5"/>
  <c r="E63" i="23"/>
  <c r="E69"/>
  <c r="E95"/>
  <c r="J78"/>
  <c r="G13" i="5" l="1"/>
  <c r="E4"/>
  <c r="G4" s="1"/>
  <c r="M8" i="10"/>
  <c r="N8" s="1"/>
  <c r="E17" i="23"/>
  <c r="E48"/>
  <c r="E47" s="1"/>
  <c r="E82"/>
  <c r="E79" s="1"/>
  <c r="E78" s="1"/>
  <c r="E8"/>
  <c r="E43"/>
  <c r="E7" l="1"/>
  <c r="E6" s="1"/>
  <c r="E93"/>
  <c r="E92" l="1"/>
  <c r="E83" s="1"/>
  <c r="E5" s="1"/>
  <c r="H15"/>
  <c r="I7"/>
  <c r="I6" l="1"/>
  <c r="V17"/>
  <c r="G6"/>
  <c r="G5" s="1"/>
  <c r="H11" l="1"/>
  <c r="H79" l="1"/>
  <c r="F78"/>
  <c r="H78" l="1"/>
  <c r="H8"/>
  <c r="F7"/>
  <c r="H7" l="1"/>
  <c r="H63"/>
  <c r="F47"/>
  <c r="F6" s="1"/>
  <c r="H5" l="1"/>
  <c r="H6"/>
  <c r="H47"/>
</calcChain>
</file>

<file path=xl/sharedStrings.xml><?xml version="1.0" encoding="utf-8"?>
<sst xmlns="http://schemas.openxmlformats.org/spreadsheetml/2006/main" count="2605" uniqueCount="1244">
  <si>
    <t>사업수입</t>
    <phoneticPr fontId="3" type="noConversion"/>
  </si>
  <si>
    <t>보조금수입</t>
    <phoneticPr fontId="3" type="noConversion"/>
  </si>
  <si>
    <t>후원금</t>
    <phoneticPr fontId="3" type="noConversion"/>
  </si>
  <si>
    <t>전입금</t>
    <phoneticPr fontId="3" type="noConversion"/>
  </si>
  <si>
    <t>사무비</t>
    <phoneticPr fontId="3" type="noConversion"/>
  </si>
  <si>
    <t>재산조성비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</si>
  <si>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</si>
  <si>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</si>
  <si>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</si>
  <si>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</si>
  <si>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</si>
  <si>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</si>
  <si>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</si>
  <si>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</si>
  <si>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</si>
  <si>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</si>
  <si>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기관운영비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</si>
  <si>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</si>
  <si>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</si>
  <si>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</si>
  <si>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</si>
  <si>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</si>
  <si>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</si>
  <si>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자산취득비</t>
    <phoneticPr fontId="3" type="noConversion"/>
  </si>
  <si>
    <t>시설장비유지비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</si>
  <si>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</si>
  <si>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</si>
  <si>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</si>
  <si>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</si>
  <si>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</si>
  <si>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</si>
  <si>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Ｏ화재보험</t>
    <phoneticPr fontId="3" type="noConversion"/>
  </si>
  <si>
    <t>Ｏ차량자동차세</t>
    <phoneticPr fontId="3" type="noConversion"/>
  </si>
  <si>
    <t>Ｏ차량유류비</t>
    <phoneticPr fontId="3" type="noConversion"/>
  </si>
  <si>
    <t>Ｏ차량수리및소모품비</t>
    <phoneticPr fontId="3" type="noConversion"/>
  </si>
  <si>
    <t>Ｏ사무용품</t>
    <phoneticPr fontId="3" type="noConversion"/>
  </si>
  <si>
    <t>운영비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</si>
  <si>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</si>
  <si>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</si>
  <si>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</si>
  <si>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</si>
  <si>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</si>
  <si>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</si>
  <si>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</si>
  <si>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</si>
  <si>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사무비</t>
  </si>
  <si>
    <t>급여</t>
  </si>
  <si>
    <t>직원역량강화사업</t>
    <phoneticPr fontId="3" type="noConversion"/>
  </si>
  <si>
    <t>예비비</t>
  </si>
  <si>
    <t>Ｏ운영위원회</t>
    <phoneticPr fontId="3" type="noConversion"/>
  </si>
  <si>
    <t>Ｏ기타시설장비유지보수</t>
    <phoneticPr fontId="3" type="noConversion"/>
  </si>
  <si>
    <t>사업수입</t>
    <phoneticPr fontId="3" type="noConversion"/>
  </si>
  <si>
    <t>경상보조금수입</t>
    <phoneticPr fontId="3" type="noConversion"/>
  </si>
  <si>
    <t>지역네트워크강화사업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</si>
  <si>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</si>
  <si>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</si>
  <si>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</si>
  <si>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</si>
  <si>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(시흥정왕푸드뱅크)</t>
    <phoneticPr fontId="3" type="noConversion"/>
  </si>
  <si>
    <t>도시락지원사업</t>
    <phoneticPr fontId="3" type="noConversion"/>
  </si>
  <si>
    <t>시흥정왕푸드뱅크</t>
    <phoneticPr fontId="3" type="noConversion"/>
  </si>
  <si>
    <t>기타운영비</t>
    <phoneticPr fontId="3" type="noConversion"/>
  </si>
  <si>
    <t>푸드뱅크수익사업</t>
    <phoneticPr fontId="3" type="noConversion"/>
  </si>
  <si>
    <t>푸드뱅크 운영비</t>
    <phoneticPr fontId="3" type="noConversion"/>
  </si>
  <si>
    <t>푸드뱅크 인건비</t>
    <phoneticPr fontId="3" type="noConversion"/>
  </si>
  <si>
    <t>푸드뱅크운영비</t>
    <phoneticPr fontId="3" type="noConversion"/>
  </si>
  <si>
    <t>Ｏ기관운영비</t>
    <phoneticPr fontId="3" type="noConversion"/>
  </si>
  <si>
    <t>Ｏ 이용자만족도조사</t>
    <phoneticPr fontId="3" type="noConversion"/>
  </si>
  <si>
    <t>사업수입 계</t>
    <phoneticPr fontId="3" type="noConversion"/>
  </si>
  <si>
    <t>보조금수입 계</t>
    <phoneticPr fontId="3" type="noConversion"/>
  </si>
  <si>
    <t>전입금 계</t>
    <phoneticPr fontId="3" type="noConversion"/>
  </si>
  <si>
    <t>후원금 계</t>
    <phoneticPr fontId="3" type="noConversion"/>
  </si>
  <si>
    <t>비율</t>
    <phoneticPr fontId="3" type="noConversion"/>
  </si>
  <si>
    <t>푸드뱅크 보조금</t>
    <phoneticPr fontId="3" type="noConversion"/>
  </si>
  <si>
    <t>소요재원구성</t>
    <phoneticPr fontId="3" type="noConversion"/>
  </si>
  <si>
    <t>시비</t>
    <phoneticPr fontId="3" type="noConversion"/>
  </si>
  <si>
    <t>수익금</t>
    <phoneticPr fontId="3" type="noConversion"/>
  </si>
  <si>
    <t>푸드 인건비</t>
    <phoneticPr fontId="3" type="noConversion"/>
  </si>
  <si>
    <t>Ｏ가족수당</t>
    <phoneticPr fontId="3" type="noConversion"/>
  </si>
  <si>
    <t>Ｏ명절휴가비</t>
    <phoneticPr fontId="3" type="noConversion"/>
  </si>
  <si>
    <t>업무추진비</t>
    <phoneticPr fontId="3" type="noConversion"/>
  </si>
  <si>
    <t>직책보조비</t>
    <phoneticPr fontId="3" type="noConversion"/>
  </si>
  <si>
    <t>.</t>
    <phoneticPr fontId="3" type="noConversion"/>
  </si>
  <si>
    <t>이용자관리</t>
    <phoneticPr fontId="3" type="noConversion"/>
  </si>
  <si>
    <t>도시락지원사업</t>
    <phoneticPr fontId="3" type="noConversion"/>
  </si>
  <si>
    <t>ㅇ도시락구입및소모품</t>
    <phoneticPr fontId="3" type="noConversion"/>
  </si>
  <si>
    <t>Ｏ복지네트워크</t>
    <phoneticPr fontId="3" type="noConversion"/>
  </si>
  <si>
    <t>홍보사업</t>
    <phoneticPr fontId="3" type="noConversion"/>
  </si>
  <si>
    <t>기탁처관리사업</t>
    <phoneticPr fontId="3" type="noConversion"/>
  </si>
  <si>
    <t>Ｏ기탁처개발및 관리</t>
    <phoneticPr fontId="3" type="noConversion"/>
  </si>
  <si>
    <t>자원봉사자관리사업</t>
    <phoneticPr fontId="3" type="noConversion"/>
  </si>
  <si>
    <t>Ｏ자원봉사자모집</t>
    <phoneticPr fontId="3" type="noConversion"/>
  </si>
  <si>
    <t>Ｏ기타소모품</t>
    <phoneticPr fontId="3" type="noConversion"/>
  </si>
  <si>
    <t>후원사업</t>
    <phoneticPr fontId="3" type="noConversion"/>
  </si>
  <si>
    <t>만족도조사</t>
    <phoneticPr fontId="3" type="noConversion"/>
  </si>
  <si>
    <t xml:space="preserve"> </t>
    <phoneticPr fontId="3" type="noConversion"/>
  </si>
  <si>
    <t>Ｏ전기요금</t>
    <phoneticPr fontId="3" type="noConversion"/>
  </si>
  <si>
    <t>Ｏ상하수도요금</t>
    <phoneticPr fontId="3" type="noConversion"/>
  </si>
  <si>
    <t>Ｏ푸드뱅크임대료</t>
    <phoneticPr fontId="3" type="noConversion"/>
  </si>
  <si>
    <t>Ｏ온라인홍보(문자발송)</t>
    <phoneticPr fontId="3" type="noConversion"/>
  </si>
  <si>
    <t xml:space="preserve">Ｏ 자원봉사자교육 </t>
    <phoneticPr fontId="3" type="noConversion"/>
  </si>
  <si>
    <t>사업비</t>
    <phoneticPr fontId="3" type="noConversion"/>
  </si>
  <si>
    <t>기정예산
(A)</t>
    <phoneticPr fontId="3" type="noConversion"/>
  </si>
  <si>
    <t>G-푸드드림사업 인건비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</si>
  <si>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</si>
  <si>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</si>
  <si>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</si>
  <si>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</si>
  <si>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</si>
  <si>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</si>
  <si>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</si>
  <si>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Ｏ사회보험</t>
    <phoneticPr fontId="3" type="noConversion"/>
  </si>
  <si>
    <t>Ｏ홍보비(리플렛)</t>
    <phoneticPr fontId="3" type="noConversion"/>
  </si>
  <si>
    <t>기정예산
(A)</t>
    <phoneticPr fontId="3" type="noConversion"/>
  </si>
  <si>
    <t>G-푸드 사업비</t>
    <phoneticPr fontId="3" type="noConversion"/>
  </si>
  <si>
    <t>G-푸드사업 보조금</t>
    <phoneticPr fontId="3" type="noConversion"/>
  </si>
  <si>
    <t>G-푸드드림 인건비</t>
    <phoneticPr fontId="3" type="noConversion"/>
  </si>
  <si>
    <t>G-푸드사업비</t>
    <phoneticPr fontId="3" type="noConversion"/>
  </si>
  <si>
    <t>이월금</t>
    <phoneticPr fontId="3" type="noConversion"/>
  </si>
  <si>
    <t>전년도이월금</t>
    <phoneticPr fontId="3" type="noConversion"/>
  </si>
  <si>
    <t>이용자 관리</t>
    <phoneticPr fontId="3" type="noConversion"/>
  </si>
  <si>
    <t>=</t>
    <phoneticPr fontId="3" type="noConversion"/>
  </si>
  <si>
    <t>사업비</t>
    <phoneticPr fontId="3" type="noConversion"/>
  </si>
  <si>
    <t>(B)</t>
    <phoneticPr fontId="3" type="noConversion"/>
  </si>
  <si>
    <t>증감</t>
    <phoneticPr fontId="3" type="noConversion"/>
  </si>
  <si>
    <t>(B)-(A)</t>
    <phoneticPr fontId="3" type="noConversion"/>
  </si>
  <si>
    <t>기타후생경비</t>
    <phoneticPr fontId="3" type="noConversion"/>
  </si>
  <si>
    <t>기타후생경비</t>
    <phoneticPr fontId="3" type="noConversion"/>
  </si>
  <si>
    <t>Ｏ야근식대</t>
    <phoneticPr fontId="3" type="noConversion"/>
  </si>
  <si>
    <t>Ｏ푸드뱅크협회비외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</si>
  <si>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</si>
  <si>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</si>
  <si>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</si>
  <si>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ㅇ사회보험</t>
    <phoneticPr fontId="3" type="noConversion"/>
  </si>
  <si>
    <t>ㅇ고용보험</t>
    <phoneticPr fontId="3" type="noConversion"/>
  </si>
  <si>
    <t>ㅇ산재보험</t>
    <phoneticPr fontId="3" type="noConversion"/>
  </si>
  <si>
    <t>기타후생경비</t>
    <phoneticPr fontId="3" type="noConversion"/>
  </si>
  <si>
    <t>-</t>
    <phoneticPr fontId="3" type="noConversion"/>
  </si>
  <si>
    <t>Ｏ야근수당</t>
    <phoneticPr fontId="3" type="noConversion"/>
  </si>
  <si>
    <t>2016년예산</t>
    <phoneticPr fontId="3" type="noConversion"/>
  </si>
  <si>
    <t>(A)</t>
    <phoneticPr fontId="3" type="noConversion"/>
  </si>
  <si>
    <t>1,853,000원*60%</t>
    <phoneticPr fontId="3" type="noConversion"/>
  </si>
  <si>
    <t>회의비</t>
    <phoneticPr fontId="3" type="noConversion"/>
  </si>
  <si>
    <t>Ｏ우편발송및 송금수수료</t>
    <phoneticPr fontId="3" type="noConversion"/>
  </si>
  <si>
    <t>Ｏ차량세차비</t>
    <phoneticPr fontId="3" type="noConversion"/>
  </si>
  <si>
    <t>=</t>
    <phoneticPr fontId="3" type="noConversion"/>
  </si>
  <si>
    <t>Ｏ직원보수교육 및 교육</t>
    <phoneticPr fontId="3" type="noConversion"/>
  </si>
  <si>
    <t>Ｏ직원워크샾</t>
    <phoneticPr fontId="3" type="noConversion"/>
  </si>
  <si>
    <t>Ｏ핸드폰요금</t>
    <phoneticPr fontId="3" type="noConversion"/>
  </si>
  <si>
    <t>Ｏ팩스요금</t>
    <phoneticPr fontId="3" type="noConversion"/>
  </si>
  <si>
    <t>Ｏ인터넷요금</t>
    <phoneticPr fontId="3" type="noConversion"/>
  </si>
  <si>
    <t>=</t>
    <phoneticPr fontId="3" type="noConversion"/>
  </si>
  <si>
    <t>Ｏ정수기관리비</t>
    <phoneticPr fontId="3" type="noConversion"/>
  </si>
  <si>
    <t>=</t>
  </si>
  <si>
    <t>ㅇ건강보험</t>
    <phoneticPr fontId="3" type="noConversion"/>
  </si>
  <si>
    <t>=</t>
    <phoneticPr fontId="3" type="noConversion"/>
  </si>
  <si>
    <t>ㅇ국민연금</t>
    <phoneticPr fontId="3" type="noConversion"/>
  </si>
  <si>
    <t>ㅇ고용보험</t>
    <phoneticPr fontId="3" type="noConversion"/>
  </si>
  <si>
    <t>ㅇ산재보험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</si>
  <si>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</si>
  <si>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</si>
  <si>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</si>
  <si>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2016년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</si>
  <si>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</si>
  <si>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</si>
  <si>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</si>
  <si>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계획</t>
    <rPh sb="0" eb="2">
      <t>계  획</t>
    </rPh>
    <phoneticPr fontId="3" type="noConversion"/>
  </si>
  <si>
    <t>사업내용</t>
  </si>
  <si>
    <t>목표
(건,명)</t>
    <phoneticPr fontId="3" type="noConversion"/>
  </si>
  <si>
    <t>지역
사회
보호
사업</t>
    <phoneticPr fontId="3" type="noConversion"/>
  </si>
  <si>
    <t xml:space="preserve">이용자관리 </t>
    <phoneticPr fontId="3" type="noConversion"/>
  </si>
  <si>
    <t>이용자  관리</t>
    <phoneticPr fontId="3" type="noConversion"/>
  </si>
  <si>
    <t>복지네트워크</t>
    <phoneticPr fontId="3" type="noConversion"/>
  </si>
  <si>
    <t>전문교육사업</t>
    <phoneticPr fontId="3" type="noConversion"/>
  </si>
  <si>
    <t xml:space="preserve"> - 지역 초중학교와 각 지역단체를 연계하여 쌀 기부를 통해 나눔체험을 하고 어려운 이웃에게 온정을 나누는 사업을 추진한다.</t>
  </si>
  <si>
    <t>홍보 사업</t>
    <phoneticPr fontId="3" type="noConversion"/>
  </si>
  <si>
    <t>소식지 발간</t>
    <phoneticPr fontId="3" type="noConversion"/>
  </si>
  <si>
    <t>오프라인홍보
(캠페인)</t>
    <phoneticPr fontId="3" type="noConversion"/>
  </si>
  <si>
    <t>온라인 홍보</t>
    <phoneticPr fontId="3" type="noConversion"/>
  </si>
  <si>
    <t>12건</t>
    <phoneticPr fontId="3" type="noConversion"/>
  </si>
  <si>
    <t>기탁처관리</t>
    <phoneticPr fontId="3" type="noConversion"/>
  </si>
  <si>
    <t>기탁처개발 및 
관리사업</t>
    <phoneticPr fontId="3" type="noConversion"/>
  </si>
  <si>
    <t>자원봉사자관리</t>
    <phoneticPr fontId="3" type="noConversion"/>
  </si>
  <si>
    <t>자원봉사자 모집</t>
    <phoneticPr fontId="3" type="noConversion"/>
  </si>
  <si>
    <t>자원봉사자 교육</t>
    <phoneticPr fontId="3" type="noConversion"/>
  </si>
  <si>
    <t>자원봉사자 활동 및 관리</t>
    <phoneticPr fontId="3" type="noConversion"/>
  </si>
  <si>
    <t>조사연구사업</t>
    <phoneticPr fontId="3" type="noConversion"/>
  </si>
  <si>
    <t>이용자 
만족도 조사</t>
    <phoneticPr fontId="3" type="noConversion"/>
  </si>
  <si>
    <t>배분사업</t>
    <phoneticPr fontId="3" type="noConversion"/>
  </si>
  <si>
    <t>10,800명</t>
    <phoneticPr fontId="3" type="noConversion"/>
  </si>
  <si>
    <t xml:space="preserve"> - 푸드뱅크 기탁물품을 이용자들에게 배분을 통한 물품을 확대한다.</t>
    <phoneticPr fontId="3" type="noConversion"/>
  </si>
  <si>
    <t>2건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</si>
  <si>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</si>
  <si>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>3건</t>
    <phoneticPr fontId="3" type="noConversion"/>
  </si>
  <si>
    <t xml:space="preserve"> - 직원 역량 강화를 위한 교육참여 </t>
    <phoneticPr fontId="3" type="noConversion"/>
  </si>
  <si>
    <t>12월</t>
    <phoneticPr fontId="3" type="noConversion"/>
  </si>
  <si>
    <t>20건</t>
    <phoneticPr fontId="3" type="noConversion"/>
  </si>
  <si>
    <t>지역
사회
조직
사업</t>
    <phoneticPr fontId="3" type="noConversion"/>
  </si>
  <si>
    <t>Ｏ사회복지사(6호봉)</t>
    <phoneticPr fontId="3" type="noConversion"/>
  </si>
  <si>
    <t>40,000원*5월</t>
    <phoneticPr fontId="3" type="noConversion"/>
  </si>
  <si>
    <t>Ｏ톨비/ 교통비</t>
    <phoneticPr fontId="3" type="noConversion"/>
  </si>
  <si>
    <t>Ｏ기타출장여비</t>
    <phoneticPr fontId="3" type="noConversion"/>
  </si>
  <si>
    <t>ㅇ이용자 관리</t>
    <phoneticPr fontId="3" type="noConversion"/>
  </si>
  <si>
    <t>=</t>
    <phoneticPr fontId="3" type="noConversion"/>
  </si>
  <si>
    <t>Ｏ평가회비</t>
    <phoneticPr fontId="3" type="noConversion"/>
  </si>
  <si>
    <t>간담회  1회</t>
    <phoneticPr fontId="3" type="noConversion"/>
  </si>
  <si>
    <t>Ｏ직책보조비</t>
    <phoneticPr fontId="3" type="noConversion"/>
  </si>
  <si>
    <t>Ｏ지역홍보</t>
    <phoneticPr fontId="3" type="noConversion"/>
  </si>
  <si>
    <t>반환금</t>
    <phoneticPr fontId="3" type="noConversion"/>
  </si>
  <si>
    <t>Ｏ 반환금</t>
    <phoneticPr fontId="3" type="noConversion"/>
  </si>
  <si>
    <t>=</t>
    <phoneticPr fontId="3" type="noConversion"/>
  </si>
  <si>
    <t>ㅇ모금사업</t>
    <phoneticPr fontId="3" type="noConversion"/>
  </si>
  <si>
    <t>=</t>
    <phoneticPr fontId="3" type="noConversion"/>
  </si>
  <si>
    <t>업무추진비</t>
    <phoneticPr fontId="3" type="noConversion"/>
  </si>
  <si>
    <t>Ｏ사회복지사(4호봉)</t>
    <phoneticPr fontId="3" type="noConversion"/>
  </si>
  <si>
    <t>2,144,000원*60%</t>
    <phoneticPr fontId="3" type="noConversion"/>
  </si>
  <si>
    <t>=</t>
    <phoneticPr fontId="3" type="noConversion"/>
  </si>
  <si>
    <t>푸드뱅크 기능보강사업비 2,380,000원</t>
    <phoneticPr fontId="3" type="noConversion"/>
  </si>
  <si>
    <t>지정후원금</t>
    <phoneticPr fontId="3" type="noConversion"/>
  </si>
  <si>
    <t>공동모금회지원사업비 5,000,000원</t>
    <phoneticPr fontId="3" type="noConversion"/>
  </si>
  <si>
    <t>Ｏ기능보강비</t>
    <phoneticPr fontId="3" type="noConversion"/>
  </si>
  <si>
    <t>영양식지원사업</t>
    <phoneticPr fontId="3" type="noConversion"/>
  </si>
  <si>
    <t>ㅇ영양식구입</t>
    <phoneticPr fontId="3" type="noConversion"/>
  </si>
  <si>
    <t>6월</t>
    <phoneticPr fontId="3" type="noConversion"/>
  </si>
  <si>
    <t>2,144,000원*6월</t>
    <phoneticPr fontId="3" type="noConversion"/>
  </si>
  <si>
    <t>지출</t>
    <phoneticPr fontId="3" type="noConversion"/>
  </si>
  <si>
    <t>잔액</t>
    <phoneticPr fontId="3" type="noConversion"/>
  </si>
  <si>
    <t>24,937,200원/12</t>
    <phoneticPr fontId="3" type="noConversion"/>
  </si>
  <si>
    <t>26,424,040원*3.06%</t>
    <phoneticPr fontId="3" type="noConversion"/>
  </si>
  <si>
    <t>26,424,040원*3.06%*6.55%</t>
    <phoneticPr fontId="3" type="noConversion"/>
  </si>
  <si>
    <t>26,424,040원*4.5%</t>
    <phoneticPr fontId="3" type="noConversion"/>
  </si>
  <si>
    <t>26,424,040원*0.9%</t>
    <phoneticPr fontId="3" type="noConversion"/>
  </si>
  <si>
    <t>26,424,040원*1.06%</t>
    <phoneticPr fontId="3" type="noConversion"/>
  </si>
  <si>
    <t>수익금</t>
    <phoneticPr fontId="3" type="noConversion"/>
  </si>
  <si>
    <t>1회</t>
    <phoneticPr fontId="3" type="noConversion"/>
  </si>
  <si>
    <t>ㅇ야간근로식대</t>
    <phoneticPr fontId="3" type="noConversion"/>
  </si>
  <si>
    <t>1회</t>
    <phoneticPr fontId="3" type="noConversion"/>
  </si>
  <si>
    <t>440,000*9월</t>
    <phoneticPr fontId="3" type="noConversion"/>
  </si>
  <si>
    <t>53,210원*8월</t>
    <phoneticPr fontId="3" type="noConversion"/>
  </si>
  <si>
    <t>55,800원*4월</t>
    <phoneticPr fontId="3" type="noConversion"/>
  </si>
  <si>
    <t>=</t>
    <phoneticPr fontId="3" type="noConversion"/>
  </si>
  <si>
    <t>550,000원*3월</t>
    <phoneticPr fontId="3" type="noConversion"/>
  </si>
  <si>
    <t>2회</t>
    <phoneticPr fontId="3" type="noConversion"/>
  </si>
  <si>
    <t>Ｏ 자원봉사자관리비</t>
    <phoneticPr fontId="3" type="noConversion"/>
  </si>
  <si>
    <t>명절선물 1회</t>
    <phoneticPr fontId="3" type="noConversion"/>
  </si>
  <si>
    <t>66,000원*7월</t>
    <phoneticPr fontId="3" type="noConversion"/>
  </si>
  <si>
    <t>5월</t>
    <phoneticPr fontId="3" type="noConversion"/>
  </si>
  <si>
    <t>ㅇ이용자서비스</t>
    <phoneticPr fontId="3" type="noConversion"/>
  </si>
  <si>
    <t>기타보조금(기능보강비)</t>
    <phoneticPr fontId="3" type="noConversion"/>
  </si>
  <si>
    <t>기능보강비</t>
    <phoneticPr fontId="3" type="noConversion"/>
  </si>
  <si>
    <t>지정후원금</t>
    <phoneticPr fontId="3" type="noConversion"/>
  </si>
  <si>
    <t>쓸돈</t>
    <phoneticPr fontId="3" type="noConversion"/>
  </si>
  <si>
    <t>전기요금</t>
    <phoneticPr fontId="3" type="noConversion"/>
  </si>
  <si>
    <t>11월/12월</t>
    <phoneticPr fontId="3" type="noConversion"/>
  </si>
  <si>
    <t>상하수도요금</t>
    <phoneticPr fontId="3" type="noConversion"/>
  </si>
  <si>
    <t>12월</t>
    <phoneticPr fontId="3" type="noConversion"/>
  </si>
  <si>
    <t>팩스</t>
    <phoneticPr fontId="3" type="noConversion"/>
  </si>
  <si>
    <t>인터넷</t>
    <phoneticPr fontId="3" type="noConversion"/>
  </si>
  <si>
    <t>남을돈</t>
    <phoneticPr fontId="3" type="noConversion"/>
  </si>
  <si>
    <t>500,000원*1회</t>
    <phoneticPr fontId="3" type="noConversion"/>
  </si>
  <si>
    <t>Ｏ비품구입비</t>
    <phoneticPr fontId="3" type="noConversion"/>
  </si>
  <si>
    <t>Ｏ스티커제작</t>
    <phoneticPr fontId="3" type="noConversion"/>
  </si>
  <si>
    <t>수익금</t>
    <phoneticPr fontId="3" type="noConversion"/>
  </si>
  <si>
    <t>후원금</t>
    <phoneticPr fontId="3" type="noConversion"/>
  </si>
  <si>
    <t>2016년도 푸드뱅크 결산 세입·세출 총괄표</t>
    <phoneticPr fontId="3" type="noConversion"/>
  </si>
  <si>
    <t>예산( A )</t>
    <phoneticPr fontId="3" type="noConversion"/>
  </si>
  <si>
    <t>결산( B )</t>
    <phoneticPr fontId="3" type="noConversion"/>
  </si>
  <si>
    <t>예금이자</t>
    <phoneticPr fontId="3" type="noConversion"/>
  </si>
  <si>
    <t>반환금/잡수입(766,157원)</t>
    <phoneticPr fontId="3" type="noConversion"/>
  </si>
  <si>
    <t>2016년결산</t>
    <phoneticPr fontId="3" type="noConversion"/>
  </si>
  <si>
    <t xml:space="preserve">2016년 </t>
    <phoneticPr fontId="3" type="noConversion"/>
  </si>
  <si>
    <t>예산(A)</t>
    <phoneticPr fontId="3" type="noConversion"/>
  </si>
  <si>
    <t>결산(B)</t>
    <phoneticPr fontId="3" type="noConversion"/>
  </si>
  <si>
    <t>보조금(8,409원), 수익금(3,089원), 후원금(4,175원), 전입금(21원)</t>
    <phoneticPr fontId="3" type="noConversion"/>
  </si>
  <si>
    <t>보조금(8,280원), 수익금(764,582원), 전입금(184원)</t>
    <phoneticPr fontId="3" type="noConversion"/>
  </si>
  <si>
    <t>이월금 계</t>
    <phoneticPr fontId="3" type="noConversion"/>
  </si>
  <si>
    <t>잡수입 계</t>
    <phoneticPr fontId="3" type="noConversion"/>
  </si>
  <si>
    <t>잡수입</t>
    <phoneticPr fontId="3" type="noConversion"/>
  </si>
  <si>
    <t>기타잡수입</t>
    <phoneticPr fontId="3" type="noConversion"/>
  </si>
  <si>
    <t>잡수입</t>
    <phoneticPr fontId="3" type="noConversion"/>
  </si>
  <si>
    <t>예금이자</t>
    <phoneticPr fontId="3" type="noConversion"/>
  </si>
  <si>
    <t>기타잡수입</t>
    <phoneticPr fontId="3" type="noConversion"/>
  </si>
  <si>
    <t>1,693,850원*11월+1월</t>
    <phoneticPr fontId="3" type="noConversion"/>
  </si>
  <si>
    <t>19,508,460원*/12</t>
    <phoneticPr fontId="3" type="noConversion"/>
  </si>
  <si>
    <t>20,092,570원*1명*3.06%</t>
    <phoneticPr fontId="3" type="noConversion"/>
  </si>
  <si>
    <t>20,092,570원*1명*3.06%*6.55%</t>
    <phoneticPr fontId="3" type="noConversion"/>
  </si>
  <si>
    <t>20,092,570원*1명*4.5%</t>
    <phoneticPr fontId="3" type="noConversion"/>
  </si>
  <si>
    <t>20,092,570원*1명*0.9%</t>
    <phoneticPr fontId="3" type="noConversion"/>
  </si>
  <si>
    <t>20,092,570원*1명*1.08%</t>
    <phoneticPr fontId="3" type="noConversion"/>
  </si>
  <si>
    <t>6회</t>
    <phoneticPr fontId="3" type="noConversion"/>
  </si>
  <si>
    <t>=</t>
    <phoneticPr fontId="3" type="noConversion"/>
  </si>
  <si>
    <t>5회</t>
    <phoneticPr fontId="3" type="noConversion"/>
  </si>
  <si>
    <t>Ｏ집기구입및수선</t>
    <phoneticPr fontId="3" type="noConversion"/>
  </si>
  <si>
    <t>월2회*12월</t>
    <phoneticPr fontId="3" type="noConversion"/>
  </si>
  <si>
    <t>2회(수납장/ 편의의자)</t>
    <phoneticPr fontId="3" type="noConversion"/>
  </si>
  <si>
    <t>우편요금외 11회</t>
    <phoneticPr fontId="3" type="noConversion"/>
  </si>
  <si>
    <t xml:space="preserve"> 12월</t>
    <phoneticPr fontId="3" type="noConversion"/>
  </si>
  <si>
    <t>14,290원*12월</t>
    <phoneticPr fontId="3" type="noConversion"/>
  </si>
  <si>
    <t>차량2대*1회</t>
    <phoneticPr fontId="3" type="noConversion"/>
  </si>
  <si>
    <t>차량1대*2회</t>
    <phoneticPr fontId="3" type="noConversion"/>
  </si>
  <si>
    <t>차량2대(418,770원+1,230,130원)</t>
    <phoneticPr fontId="3" type="noConversion"/>
  </si>
  <si>
    <t>차량정기검사외 5회(2대)</t>
    <phoneticPr fontId="3" type="noConversion"/>
  </si>
  <si>
    <t>67회(2대)</t>
    <phoneticPr fontId="3" type="noConversion"/>
  </si>
  <si>
    <t>냉장고 2,380,000원*1대</t>
    <phoneticPr fontId="3" type="noConversion"/>
  </si>
  <si>
    <t>휴대용테이블/ 선풍기</t>
    <phoneticPr fontId="3" type="noConversion"/>
  </si>
  <si>
    <t>냉장쇼케이스수리외 2회</t>
    <phoneticPr fontId="3" type="noConversion"/>
  </si>
  <si>
    <t>수혜처간담회 2회</t>
    <phoneticPr fontId="3" type="noConversion"/>
  </si>
  <si>
    <t>후원자표창외 4건</t>
    <phoneticPr fontId="3" type="noConversion"/>
  </si>
  <si>
    <t>홍보물품구입외 2회</t>
    <phoneticPr fontId="3" type="noConversion"/>
  </si>
  <si>
    <t>소식지 1회</t>
    <phoneticPr fontId="3" type="noConversion"/>
  </si>
  <si>
    <t>포장용기구입외 7회</t>
    <phoneticPr fontId="3" type="noConversion"/>
  </si>
  <si>
    <t>우편발송외 2회</t>
    <phoneticPr fontId="3" type="noConversion"/>
  </si>
  <si>
    <t>과태료외 1회</t>
    <phoneticPr fontId="3" type="noConversion"/>
  </si>
  <si>
    <t>3. 세출결산각목명세서</t>
    <phoneticPr fontId="3" type="noConversion"/>
  </si>
  <si>
    <t>2. 세입결산 각목명세서</t>
    <phoneticPr fontId="3" type="noConversion"/>
  </si>
  <si>
    <t>시흥정왕푸드뱅크 세입·세출 결산서</t>
    <phoneticPr fontId="3" type="noConversion"/>
  </si>
  <si>
    <t>이월금</t>
    <phoneticPr fontId="3" type="noConversion"/>
  </si>
  <si>
    <t>Ｏ 예비비</t>
    <phoneticPr fontId="3" type="noConversion"/>
  </si>
  <si>
    <t>Ｏ 이월금</t>
    <phoneticPr fontId="3" type="noConversion"/>
  </si>
  <si>
    <t>=</t>
    <phoneticPr fontId="3" type="noConversion"/>
  </si>
  <si>
    <t>이월금</t>
    <phoneticPr fontId="3" type="noConversion"/>
  </si>
  <si>
    <t>2016년 시흥정왕푸드뱅크 사업결과보고서</t>
    <phoneticPr fontId="3" type="noConversion"/>
  </si>
  <si>
    <t>실적</t>
    <phoneticPr fontId="3" type="noConversion"/>
  </si>
  <si>
    <t>달성
(건,명)</t>
    <phoneticPr fontId="3" type="noConversion"/>
  </si>
  <si>
    <t>목표대비
달성율(%)</t>
    <phoneticPr fontId="3" type="noConversion"/>
  </si>
  <si>
    <t xml:space="preserve"> - 이용자관리를 통한 신규대상자 발굴
 - 푸드뱅크이용자 관리를 통하여 이용대상자의 욕구를 파악하고 더 나은 서비스를 제공하고자 함.
 - 기부식품제공뿐 아니라, 이용자들의 필요한 복지서비스제공 노력 </t>
    <phoneticPr fontId="3" type="noConversion"/>
  </si>
  <si>
    <t>사업평가 및 성과</t>
    <phoneticPr fontId="3" type="noConversion"/>
  </si>
  <si>
    <t>400명</t>
    <phoneticPr fontId="3" type="noConversion"/>
  </si>
  <si>
    <t>403명</t>
    <phoneticPr fontId="3" type="noConversion"/>
  </si>
  <si>
    <t xml:space="preserve"> - 푸드뱅크 이용자들 중 고령어르신, 결식청소년, 장애로 뱅크 이용이 어려우신 이용자분들의 결식을 예방하고 지역적 자원과 연계를 통해 건강한 생활을 도모하고자 함</t>
    <phoneticPr fontId="3" type="noConversion"/>
  </si>
  <si>
    <t xml:space="preserve">  * 푸드뱅크 이용대상자들의 지속적인 안내 및 홍보를 통하여 복지사각지대에 있는 이용자들이 서비스를 이용할 수 있도록 노력함.
 *기존의 기초수급자  이용자의 이용비율을 낮추고 차상위계층,저소득가정, 긴급지원대상자의 이용자 발굴을 위해 힘씀.
 * 신규이용자 79명
 * 전체이용자 403명
  - 긴급지원대상자 70명/- 저소득가정 134명
  - 차상위계층 42명/  - 기초생활보호대상자 157명</t>
    <phoneticPr fontId="3" type="noConversion"/>
  </si>
  <si>
    <t>* 군서중 도시락 서비스 지원 12명
 - 12명 * 4주 * 10월 = 480명
* 가정봉사원파견센터 도시락 서비스 지원 62명
 - 62명 * 4주 * 10월 = 2,480명 
* 재가어르신 도시락 지원 8명
 - 8명 * 4주 * 10월 = 320명
* 노인일자리사업 어르신 도시락 지원 8명
 - 8명 * 3회 * 4주 * 10월 = 960명
* 고령이나 장애, 저소득 청소년가정에 밑반찬 서비스를 전달함으로써 결식을 예방하고, 생활에 안정과 건강한 식생활에 기여함.</t>
    <phoneticPr fontId="3" type="noConversion"/>
  </si>
  <si>
    <t>4,240명</t>
    <phoneticPr fontId="3" type="noConversion"/>
  </si>
  <si>
    <t>4,000명</t>
    <phoneticPr fontId="3" type="noConversion"/>
  </si>
  <si>
    <t>2건</t>
    <phoneticPr fontId="3" type="noConversion"/>
  </si>
  <si>
    <t xml:space="preserve"> - 수혜처간담회 2회 실시 
 - 복지네트워크를 통해 지역 자원을 공유,확보하여 기부식품모집에 기여하고, 복지사각지대에 있는 대상자 발굴을 원활히 함. </t>
    <phoneticPr fontId="3" type="noConversion"/>
  </si>
  <si>
    <t>5건</t>
    <phoneticPr fontId="3" type="noConversion"/>
  </si>
  <si>
    <t xml:space="preserve"> - 사회복지사 보수교육 1회
 - 직원연수 2회/ 상하반기 평가 각 1회
 - 직원교육 및 평가를 통하여 직원의 역량을 강화하고, 업무 효율을 높이는데 이바지 함.
 - 직원연수를 통하여 소진을 예방하고, 직원상호간의 단합할 수 있는 기회를 제공.</t>
    <phoneticPr fontId="3" type="noConversion"/>
  </si>
  <si>
    <t>1건</t>
    <phoneticPr fontId="3" type="noConversion"/>
  </si>
  <si>
    <t>사랑의 쌀누기</t>
    <phoneticPr fontId="3" type="noConversion"/>
  </si>
  <si>
    <t xml:space="preserve"> - 미실시
 - 사랑의쌀나누기 or 모금사업을 진행하려 하였으나, 실시하지 못함. 
 - 2017년에는 지역사회내 후원사업을 통하여 푸드뱅크의 인지도를 향상시키는 계기를 만들고자 함.</t>
    <phoneticPr fontId="3" type="noConversion"/>
  </si>
  <si>
    <t>1건</t>
    <phoneticPr fontId="3" type="noConversion"/>
  </si>
  <si>
    <t xml:space="preserve">  - 푸드뱅크 소식 및 후원내역 등 홍보와 안내를 통해 푸드뱅크의 역할과 활동 내용을 후원자 및 자원봉사자, 일반인들에게 홍보할 수있도록 하며 푸드뱅크 사업에 참여를 할수 있도록 계획한다,</t>
    <phoneticPr fontId="3" type="noConversion"/>
  </si>
  <si>
    <t>6건</t>
    <phoneticPr fontId="3" type="noConversion"/>
  </si>
  <si>
    <t xml:space="preserve"> - 푸드뱅크 소식지를 발간하여 자원봉사자, 후원자, 관계자들에게 알림으로써 지속적인 관심과 참여를 유도함.함.
 - 시흥관내 녹색벼륙장터활동을 지속적으로 실시하여, 지역주민들의 관심을 이끌어 냄. 
 -푸드뱅크 영상을 제작하고, TV출연등 푸드뱅크 홍보에 적극적으로 활동함. 또한, 사업홍보를 실시하여 푸드뱅크 사업에 참여할 수 있도록 함.</t>
    <phoneticPr fontId="3" type="noConversion"/>
  </si>
  <si>
    <t>27건</t>
    <phoneticPr fontId="3" type="noConversion"/>
  </si>
  <si>
    <t xml:space="preserve"> - 시흥시 지역내 기부업체 방문 및 푸드사업의 제안서를 가지고 기부사업의 참여를 유도한다.
- 기탁처 관리를 통하여 지속적인 기부를 이끌어낸다.</t>
    <phoneticPr fontId="3" type="noConversion"/>
  </si>
  <si>
    <t xml:space="preserve"> - 신규기탁처 개발 18건
 - 기탁처리 관리 9건
 - 기탁처 발굴을 통해 물품을 확보 하고 이용대상자들에게 질적서비스를 제공함.
 - 기탁처에 감사의 마음 전달등 끊임없는 관리를 통하여 유대감을 형성하고 지속적인 후원을 이끌어 냄.</t>
    <phoneticPr fontId="3" type="noConversion"/>
  </si>
  <si>
    <t xml:space="preserve"> - 푸드뱅크 이용자들의 욕구를 파악하여 이용자들의 맞는 서비스를 제공하고 푸드뱅크에 대한 사업 활성화의 도움이 되고자함</t>
    <phoneticPr fontId="3" type="noConversion"/>
  </si>
  <si>
    <t xml:space="preserve"> - 이용자 만족도조사를 실시하여 이용자의 욕구를 파악하고 푸드뱅크 사업의 방향성을 설정함.</t>
    <phoneticPr fontId="3" type="noConversion"/>
  </si>
  <si>
    <t xml:space="preserve"> - 자원봉사자로 하여금 활동의 보람을 찾도록 이끌어주며 기존 자원봉사자들에게는 좀 더 전문적인 소양을 함양 할 수 있도록 교육하고 관리하며 지속적인 참여를 유도한다.</t>
  </si>
  <si>
    <t xml:space="preserve"> - 자원봉사자로 하여금 활동의 보람을 찾도록 이끌어주며 기존 자원봉사자들에게는 좀 더 전문적인 소양을 함양 할 수 있도록 교육하고 관리하며 지속적인 참여를 유도한다.</t>
    <phoneticPr fontId="3" type="noConversion"/>
  </si>
  <si>
    <t xml:space="preserve">* 매주 자원봉사활동 실시
- 자원봉사활동을 통하여 푸드뱅크 사업이 원활히 진행됨.
- 25명 * 50주 = 1,250명 </t>
    <phoneticPr fontId="28" type="noConversion"/>
  </si>
  <si>
    <t>18명</t>
    <phoneticPr fontId="3" type="noConversion"/>
  </si>
  <si>
    <t>24명</t>
    <phoneticPr fontId="3" type="noConversion"/>
  </si>
  <si>
    <t xml:space="preserve"> *신규 : 단체 1(군서중학교)/ 개인 8명
 - 지속적인 홍보를 통하여 자원봉사자 모집에 힘씀.</t>
    <phoneticPr fontId="28" type="noConversion"/>
  </si>
  <si>
    <t xml:space="preserve"> * 간담회 2회
 - 간담회를 통하여 자원봉사자와의 관계형성을 이루고, 꼭 필요한 교육을 통하여 푸드뱅크 사업을 원활히 진행함.</t>
    <phoneticPr fontId="28" type="noConversion"/>
  </si>
  <si>
    <t>960명</t>
    <phoneticPr fontId="3" type="noConversion"/>
  </si>
  <si>
    <t>1,250명</t>
    <phoneticPr fontId="3" type="noConversion"/>
  </si>
  <si>
    <t>24,147명</t>
    <phoneticPr fontId="3" type="noConversion"/>
  </si>
  <si>
    <t xml:space="preserve">* 실인원 403명/ 1인평균 60회 이용
 - 기탁물품을 이용자들에게 골고루 배분 </t>
    <phoneticPr fontId="3" type="noConversion"/>
  </si>
  <si>
    <t>순번</t>
  </si>
  <si>
    <t>계정과목</t>
  </si>
  <si>
    <t>년월일</t>
  </si>
  <si>
    <t>적요</t>
  </si>
  <si>
    <t>수입금액</t>
  </si>
  <si>
    <t>지출금액</t>
  </si>
  <si>
    <t>차인금액</t>
  </si>
  <si>
    <t>푸드뱅크 차량(4119) 주유비 지출 건</t>
  </si>
  <si>
    <t>전년도 이월금</t>
  </si>
  <si>
    <t>전년도 이월금(전입금)</t>
  </si>
  <si>
    <t>후원자 표창 꽃다발 구입 건</t>
  </si>
  <si>
    <t>고속도록 통행료 지출 건</t>
  </si>
  <si>
    <t>1월 푸드뱅크 후원금</t>
  </si>
  <si>
    <t>2015년 푸드뱅크 이자 반납</t>
  </si>
  <si>
    <t>2015년 G-푸드드림사업 보조금 집행잔액 반납</t>
  </si>
  <si>
    <t>2015년 G-푸드드림사업 이자 반납 건</t>
  </si>
  <si>
    <t>푸드뱅크 차량7219 주유비 지출 건</t>
  </si>
  <si>
    <t>2015년 푸드뱅크 반납 잔액금 여입</t>
  </si>
  <si>
    <t>2015년  G-푸두드림사업 반납 잔액금 여입</t>
  </si>
  <si>
    <t>푸드뱅크 전년도 잔액분</t>
  </si>
  <si>
    <t>전년도 G-푸드드림사업 잔액분</t>
  </si>
  <si>
    <t>2015년 반환금 여입</t>
  </si>
  <si>
    <t>푸드뱅크 1/4분기 보조금</t>
  </si>
  <si>
    <t>G-푸드드림사업 1/4분기 보조금</t>
  </si>
  <si>
    <t>푸드뱅크 1월 급여</t>
  </si>
  <si>
    <t>푸드뱅크 1월 가족수당</t>
  </si>
  <si>
    <t>1월 푸드뱅크 사회보험금 지출</t>
  </si>
  <si>
    <t>푸드뱅크 1월 퇴직적립금 지출 건</t>
  </si>
  <si>
    <t>1월 푸드뱅크 임대료 지출 건</t>
  </si>
  <si>
    <t>코디네이터 1월 급여 지출 건</t>
  </si>
  <si>
    <t>코디네이터 1월 사회보험금 지출 건</t>
  </si>
  <si>
    <t>코디네이터 1월 퇴직적립금 지출 건</t>
  </si>
  <si>
    <t>1월 인터넷비용 지출 건</t>
  </si>
  <si>
    <t>푸드뱅크 1월 상하수도 요금 지출 건</t>
  </si>
  <si>
    <t>1월 팩스비 지출 건</t>
  </si>
  <si>
    <t>1월 정수기 비용 지출 건</t>
  </si>
  <si>
    <t>푸드뱅크 1월 화재보험료 지출 건</t>
  </si>
  <si>
    <t>푸드뱅크 등기 우편 비용 지출 건</t>
  </si>
  <si>
    <t>푸드뱅크 예금잔액증명서 발급 비용 지출 건</t>
  </si>
  <si>
    <t>푸드뱅크 차량4119 주유비 지출 건</t>
  </si>
  <si>
    <t>1/4 수익금</t>
  </si>
  <si>
    <t>1/7 수익금</t>
  </si>
  <si>
    <t>1/11 수익금</t>
  </si>
  <si>
    <t>1/14 수익금</t>
  </si>
  <si>
    <t>1/18 수익금</t>
  </si>
  <si>
    <t>1/21 수익금</t>
  </si>
  <si>
    <t>1/25 수익금</t>
  </si>
  <si>
    <t>1/28 수익금</t>
  </si>
  <si>
    <t>설 명절 수당 지급</t>
  </si>
  <si>
    <t>푸드뱅크 차량(7219) 주유비 지출 건</t>
  </si>
  <si>
    <t>1월 후원금 영수처리</t>
  </si>
  <si>
    <t>푸드뱅크 필요물품 구입 건</t>
  </si>
  <si>
    <t>푸드뱅크 1월 전기료 지출 건</t>
  </si>
  <si>
    <t>푸드뱅크 사무용품 구입 건</t>
  </si>
  <si>
    <t>푸드뱅크 수납장 구입 건</t>
  </si>
  <si>
    <t>2/1 푸드뱅크 수익금</t>
  </si>
  <si>
    <t>2/4 푸드뱅크 수익금</t>
  </si>
  <si>
    <t>2/11 푸드뱅크 수익금</t>
  </si>
  <si>
    <t>푸드뱅크 2월 화재보험료 지출 건</t>
  </si>
  <si>
    <t>2월 인터넷비용 지출 건</t>
  </si>
  <si>
    <t>푸드뱅크 2월 상하수도 요금 지출 건</t>
  </si>
  <si>
    <t>2월 팩스비 지출 건</t>
  </si>
  <si>
    <t>푸드뱅크 복사용지 구입</t>
  </si>
  <si>
    <t>푸드뱅크 식품포장용기 구입 건</t>
  </si>
  <si>
    <t>푸드뱅크 2월 후원금</t>
  </si>
  <si>
    <t>푸드뱅크 2월 급여</t>
  </si>
  <si>
    <t>푸드뱅크 2월 가족수당</t>
  </si>
  <si>
    <t>코디네이터 2월 급여 지출 건</t>
  </si>
  <si>
    <t>푸드뱅크 2월 사회보험금 지출 건</t>
  </si>
  <si>
    <t>코디네이터 2월 사회보험금 지출 건</t>
  </si>
  <si>
    <t>푸드뱅크 2월 퇴직적립금 지출 건</t>
  </si>
  <si>
    <t>코디네이터 2월 퇴직적립금 지출 건</t>
  </si>
  <si>
    <t>푸드뱅크 2월 임대료 지출 건</t>
  </si>
  <si>
    <t>2월 정수기 비용 지출 건</t>
  </si>
  <si>
    <t>2월 푸드뱅크 후원금</t>
  </si>
  <si>
    <t>2/15 푸드뱅크 수익금</t>
  </si>
  <si>
    <t>2/18 푸드뱅크 수익금</t>
  </si>
  <si>
    <t>2/22 푸드뱅크 수익금</t>
  </si>
  <si>
    <t>2/25 푸드뱅크 수익금</t>
  </si>
  <si>
    <t>2월 정수기 비용 추가분 지출 건</t>
  </si>
  <si>
    <t>푸드뱅크 화재보험료 지출 건</t>
  </si>
  <si>
    <t>기탁처 방문 음료수 구입 건</t>
  </si>
  <si>
    <t>푸드뱅크 비닐봉투 구입 건</t>
  </si>
  <si>
    <t>2월 후원금 영수처리</t>
  </si>
  <si>
    <t>2/29 푸드뱅크 수익금</t>
  </si>
  <si>
    <t>3/3 푸드뱅크 수익금</t>
  </si>
  <si>
    <t>3/7 푸드뱅크 수익금</t>
  </si>
  <si>
    <t>푸드뱅크 고속도로 통행료 지출 건</t>
  </si>
  <si>
    <t>기탁처 방문 화분 구입 건</t>
  </si>
  <si>
    <t>3/10 푸드뱅크 수익금</t>
  </si>
  <si>
    <t>3/14 푸드뱅크 수익금</t>
  </si>
  <si>
    <t>푸드뱅크 2월 전기료 지출 건</t>
  </si>
  <si>
    <t>3월 정수기 비용 지출건</t>
  </si>
  <si>
    <t>3월 후원금</t>
  </si>
  <si>
    <t>2월 전기료 과납부금</t>
  </si>
  <si>
    <t>신규직원 명함 제작 건(염승빈)</t>
  </si>
  <si>
    <t>푸드뱅크 종사자 교육 경비 지출 건</t>
  </si>
  <si>
    <t>3월 팩스비 지출 건</t>
  </si>
  <si>
    <t>3월 인터넷비용 지출 건</t>
  </si>
  <si>
    <t>푸드뱅크 3월 상하수도 요금 지출 건</t>
  </si>
  <si>
    <t>3/17 푸드뱅크 수익금</t>
  </si>
  <si>
    <t>3/21 푸드뱅크 수익금</t>
  </si>
  <si>
    <t>푸드뱅크 3월 급여 지출 건</t>
  </si>
  <si>
    <t>푸드뱅크 3월 가족수당</t>
  </si>
  <si>
    <t>푸드뱅크 3월 사회보험금 지출 건</t>
  </si>
  <si>
    <t>푸드뱅크 3월 퇴직적립금 지출 건</t>
  </si>
  <si>
    <t>코디네이터 3월 급여 지출 건</t>
  </si>
  <si>
    <t>코디네이터 3월 기관사회보험금 지출 건</t>
  </si>
  <si>
    <t>코디네이터 3월 퇴직적립금 지출 건</t>
  </si>
  <si>
    <t>푸드뱅크 3월 임대료 지출 건</t>
  </si>
  <si>
    <t>3월 정수기 비용 추가분 지출 건</t>
  </si>
  <si>
    <t>푸드뱅크 차량(7219) 정기검사 실시 건</t>
  </si>
  <si>
    <t>3/24 푸드뱅크 수익금</t>
  </si>
  <si>
    <t>3/28 푸드뱅크 수익금</t>
  </si>
  <si>
    <t>3/31 푸드뱅크 수익금</t>
  </si>
  <si>
    <t>3월 후원금 영수처리</t>
  </si>
  <si>
    <t>푸드뱅크 회계담당자 신원보증보험료 지출 건</t>
  </si>
  <si>
    <t>법인전입금</t>
  </si>
  <si>
    <t>푸드뱅크 차량 과태료 반납 건</t>
  </si>
  <si>
    <t>푸드뱅크 마켓 퇴직적립금 반납 건</t>
  </si>
  <si>
    <t>4/4 푸드뱅크 수익금</t>
  </si>
  <si>
    <t>4/7 푸드뱅크 수익금</t>
  </si>
  <si>
    <t>2014년 과태료 지출 부분 여입</t>
  </si>
  <si>
    <t>푸드뱅크 3월 전기료 지출 건</t>
  </si>
  <si>
    <t>2월 전기세 과납부분 여입</t>
  </si>
  <si>
    <t>푸드뱅크 홍보물품 구입 건</t>
  </si>
  <si>
    <t>푸드뱅크 1분기 평가회의비 지출 건</t>
  </si>
  <si>
    <t>4월 정수기 비용 지출 건</t>
  </si>
  <si>
    <t>4월 인터넷비용 지출 건</t>
  </si>
  <si>
    <t>4월 푸드뱅크 후원금(이선영)</t>
  </si>
  <si>
    <t>4월 팩스비 지출 건</t>
  </si>
  <si>
    <t>푸드뱅크 4월 상하수도 요금 지출 건</t>
  </si>
  <si>
    <t>후원자 감사패 비용 지출 건</t>
  </si>
  <si>
    <t>푸드뱅크 2분기 보조금</t>
  </si>
  <si>
    <t>G-푸드드림사업 2분기 보조금</t>
  </si>
  <si>
    <t>푸드뱅크 4월 급여 지출 건</t>
  </si>
  <si>
    <t>4월 가족수당</t>
  </si>
  <si>
    <t>푸드뱅크 4월 사회보험금 지출 건</t>
  </si>
  <si>
    <t>푸드뱅크 4월 퇴직적립금 지출 건</t>
  </si>
  <si>
    <t>코디네이터 4월 급여 지출 건</t>
  </si>
  <si>
    <t>코디네이터 4월 사회보험금 지출 건</t>
  </si>
  <si>
    <t>코디네이터 4월 퇴직적립금 지출 건</t>
  </si>
  <si>
    <t>4/11 푸드뱅크 수익금</t>
  </si>
  <si>
    <t>4/14 푸드뱅크 수익금</t>
  </si>
  <si>
    <t>4/18 푸드뱅크 수익금</t>
  </si>
  <si>
    <t>4/21 푸드뱅크 수익금</t>
  </si>
  <si>
    <t>4월 후원금(양남희)</t>
  </si>
  <si>
    <t>푸드뱅크 급식 비닐봉투 구입 건</t>
  </si>
  <si>
    <t>4월 후원금(김옥순)</t>
  </si>
  <si>
    <t>푸드뱅크 진공포장비닐 구입 건</t>
  </si>
  <si>
    <t>4월 후원금((주) 서울정기)</t>
  </si>
  <si>
    <t>4/25 푸드뱅크 수익금</t>
  </si>
  <si>
    <t>4/28 푸드뱅크 수익금</t>
  </si>
  <si>
    <t>5/2 푸드뱅크 수익금</t>
  </si>
  <si>
    <t>4월 후원금 영수 처리</t>
  </si>
  <si>
    <t>푸드뱅크 열쇠복사 비용 지출 건</t>
  </si>
  <si>
    <t>푸드뱅크 4월 전기료 지출 건</t>
  </si>
  <si>
    <t>푸드뱅크 필요물품(장갑) 구입 건</t>
  </si>
  <si>
    <t>푸드뱅크 이용자 의자 구입 건</t>
  </si>
  <si>
    <t>수혜처 간담회 간식 구입 건</t>
  </si>
  <si>
    <t>푸드뱅크 5월 상하수도 요금 지출 건</t>
  </si>
  <si>
    <t>5월 팩스비 지출 건</t>
  </si>
  <si>
    <t>5월 인터넷비용 지출 건</t>
  </si>
  <si>
    <t>5월 정수기 비용 지출 건</t>
  </si>
  <si>
    <t>5/9 푸드뱅크 수익금</t>
  </si>
  <si>
    <t>5/12 푸드뱅크 수익금</t>
  </si>
  <si>
    <t>5/16 푸드뱅크 수익금</t>
  </si>
  <si>
    <t>5/19 푸드뱅크 수익금</t>
  </si>
  <si>
    <t>5월 후원금(이선영)</t>
  </si>
  <si>
    <t>푸드뱅크 하이패스 카드 충전 건</t>
  </si>
  <si>
    <t>푸드뱅크 5월 급여</t>
  </si>
  <si>
    <t>5월 가족수당</t>
  </si>
  <si>
    <t>푸드뱅크 5월 사회보험금 지출 건</t>
  </si>
  <si>
    <t>코디네이터 5월 급여 지출 건</t>
  </si>
  <si>
    <t>코디네이터 5월 사회보험금 지출 건</t>
  </si>
  <si>
    <t>코디네이터 5월 퇴직적립금 지출 건</t>
  </si>
  <si>
    <t>푸드뱅크 4월, 5월 임대료 지출 건</t>
  </si>
  <si>
    <t>5월 후원금(양남희)</t>
  </si>
  <si>
    <t>5월 후원금(김선화)</t>
  </si>
  <si>
    <t>농협체크카드할인</t>
  </si>
  <si>
    <t>5월 후원금(김옥순)</t>
  </si>
  <si>
    <t>5/23 푸드뱅크 수익금</t>
  </si>
  <si>
    <t>5/26 푸드뱅크 수익금</t>
  </si>
  <si>
    <t>5/30 푸드뱅크 수익금</t>
  </si>
  <si>
    <t>직원연수 필요 물품 구입 건</t>
  </si>
  <si>
    <t>5월 후원금((주)서울정기</t>
  </si>
  <si>
    <t>푸드뱅크 차량(4119) 수리비 지출 건</t>
  </si>
  <si>
    <t>푸드뱅크 직원연수 필요 식재료 구입 건</t>
  </si>
  <si>
    <t>푸드뱅크 신규 이용자 우편 발송료 지출 건</t>
  </si>
  <si>
    <t>푸드뱅크 차량(7219) 수리비 지출 건</t>
  </si>
  <si>
    <t>퇴직연금 관리 수수료 납입 건</t>
  </si>
  <si>
    <t>사회복지공동모금회 물품수령 비용 지출 건</t>
  </si>
  <si>
    <t>푸드뱅크 5월 전기료 지출 건</t>
  </si>
  <si>
    <t>6/2 푸드뱅크 수익금</t>
  </si>
  <si>
    <t>6/9 푸드뱅크 수익금</t>
  </si>
  <si>
    <t>6/13 푸드뱅크 수익금</t>
  </si>
  <si>
    <t>6월 후원금(김선화)</t>
  </si>
  <si>
    <t>6월 정수기 비용 지출 건</t>
  </si>
  <si>
    <t>푸드뱅크 6월 상하수도 요금 지출 건</t>
  </si>
  <si>
    <t>6월 인터넷 비용 지출 건</t>
  </si>
  <si>
    <t>6월 팩스비 지출 건</t>
  </si>
  <si>
    <t>푸드뱅크 등기 우편요금 지출 건</t>
  </si>
  <si>
    <t>푸드뱅크 6월 급여 지출 건</t>
  </si>
  <si>
    <t>푸드뱅크 6월 사회보험금 지출 건</t>
  </si>
  <si>
    <t>푸드뱅크 6월 퇴직적립금 지출 건</t>
  </si>
  <si>
    <t>푸드뱅크 6월 임대료 지출 건</t>
  </si>
  <si>
    <t>보통예금 (101010103)</t>
  </si>
  <si>
    <t>코디네이터 6월 급여 지출 건</t>
  </si>
  <si>
    <t>코디네이터 6월 사회보험금 지출 건</t>
  </si>
  <si>
    <t>코디네이터 6월 퇴직적립금 지출 건</t>
  </si>
  <si>
    <t>6/16 푸드뱅크 수익금</t>
  </si>
  <si>
    <t>6/20 푸드뱅크 수익금</t>
  </si>
  <si>
    <t>6/23 푸드뱅크 수익금</t>
  </si>
  <si>
    <t>수익금 예금이자</t>
  </si>
  <si>
    <t>푸드뱅크 이자수입</t>
  </si>
  <si>
    <t>G-푸드 예금이자</t>
  </si>
  <si>
    <t>전입금 예금이자</t>
  </si>
  <si>
    <t>후원금 예금이자</t>
  </si>
  <si>
    <t>1월 후원금</t>
  </si>
  <si>
    <t>2월 후원금</t>
  </si>
  <si>
    <t>6월 후원금(김옥순)</t>
  </si>
  <si>
    <t>6월 후원금(양남희)</t>
  </si>
  <si>
    <t>6월 후원금(이선영)</t>
  </si>
  <si>
    <t>5월 후원금 영수처리</t>
  </si>
  <si>
    <t>6/27 푸드뱅크 수익금</t>
  </si>
  <si>
    <t>푸드뱅크 필요 물품 구입 지출 건</t>
  </si>
  <si>
    <t>푸드뱅크 차량(7219) 자동차세 납부 건</t>
  </si>
  <si>
    <t>푸드뱅크 차량(4119) 자동차세 납부 건</t>
  </si>
  <si>
    <t>6월후원금((주)서울정기)</t>
  </si>
  <si>
    <t>공동모금회 '저소득층 영양식 지원사업' 후원금</t>
  </si>
  <si>
    <t>푸드뱅크 차량(4119) 주유비 지출</t>
  </si>
  <si>
    <t>푸드뱅크 형광 램프 건</t>
  </si>
  <si>
    <t>6/30 푸드뱅크 수익금</t>
  </si>
  <si>
    <t>푸드뱅크 차량(4119) 주유비</t>
  </si>
  <si>
    <t>푸드뱅크 6월 전기요금</t>
  </si>
  <si>
    <t>기관장 간담회 식대</t>
  </si>
  <si>
    <t>4월 5월 후원금</t>
  </si>
  <si>
    <t>푸드뱅크 2분기 서비스연계 의뢰자 우편발송료</t>
  </si>
  <si>
    <t>푸드뱅크 차량(7219) 타이어 교체</t>
  </si>
  <si>
    <t>푸드뱅크 차량(7219) 주유비</t>
  </si>
  <si>
    <t>푸드뱅크 필요물품(화장지) 구입</t>
  </si>
  <si>
    <t>7월 정수기렌탈비</t>
  </si>
  <si>
    <t>7월 상하수도 요금</t>
  </si>
  <si>
    <t>7월 팩스비</t>
  </si>
  <si>
    <t>7월 인터넷 사용료</t>
  </si>
  <si>
    <t>푸드뱅크 사무용품 구입</t>
  </si>
  <si>
    <t>푸드뱅크 열쇠복사비</t>
  </si>
  <si>
    <t>푸드뱅크 3/4분기 보조금</t>
  </si>
  <si>
    <t>푸드뱅크 7월 임대료</t>
  </si>
  <si>
    <t>푸드뱅크 7월 급여</t>
  </si>
  <si>
    <t>푸드뱅크 7월 사회보험금</t>
  </si>
  <si>
    <t>푸드뱅크 7월 퇴직적립금</t>
  </si>
  <si>
    <t>푸드뱅크 음식나누기사업 현수막제작 및 물품구입</t>
  </si>
  <si>
    <t>G-푸드드림사업 3/4분기 보조금</t>
  </si>
  <si>
    <t>코디네이터 7월 급여</t>
  </si>
  <si>
    <t>코디네이터 7월 사회보험금</t>
  </si>
  <si>
    <t>코디네이터 7월 퇴직적립금</t>
  </si>
  <si>
    <t>7월 후원금</t>
  </si>
  <si>
    <t>푸드뱅크 비품구입비(선풍기)</t>
  </si>
  <si>
    <t>푸드뱅크 비품구입비(휴대용테이블)</t>
  </si>
  <si>
    <t>2013년 이자수입</t>
  </si>
  <si>
    <t>푸드뱅크 식품포장용기 구입</t>
  </si>
  <si>
    <t>기능보강사업비</t>
  </si>
  <si>
    <t>푸드뱅크 차량(4119) 정기검사</t>
  </si>
  <si>
    <t>푸드뱅크 차량(4119) 수리비</t>
  </si>
  <si>
    <t>푸드뱅크 차량(4119) 자동차세 납부 부족분</t>
  </si>
  <si>
    <t>푸드뱅크차량(4119)주유비</t>
  </si>
  <si>
    <t>푸드뱅크급식비수리 택배발송비</t>
  </si>
  <si>
    <t>푸드뱅크 7월 전기요금</t>
  </si>
  <si>
    <t>푸드뱅크 냉장쇼케이스 수리비</t>
  </si>
  <si>
    <t>푸드뱅크 차량(7219) 주유비 지출</t>
  </si>
  <si>
    <t>푸드뱅크 홍보물품 구입(물)</t>
  </si>
  <si>
    <t>푸드뱅크 8월 정수기 렌탈비</t>
  </si>
  <si>
    <t>푸드뱅크 8월 인터넷 사용료</t>
  </si>
  <si>
    <t>8월 후원금</t>
  </si>
  <si>
    <t>푸드뱅크 차량(7219) 세차비</t>
  </si>
  <si>
    <t>푸드뱅크 하이패스 카드 충전건</t>
  </si>
  <si>
    <t>푸드뱅크 8월 급여</t>
  </si>
  <si>
    <t>푸드뱅크 8월 사회보험금</t>
  </si>
  <si>
    <t>푸드뱅크 8월 퇴직적립금</t>
  </si>
  <si>
    <t>코디네이터 8월 급여</t>
  </si>
  <si>
    <t>코디네이터 8월 사회보험금</t>
  </si>
  <si>
    <t>코디네이터 8월 퇴직적립금</t>
  </si>
  <si>
    <t>8월 팩스비</t>
  </si>
  <si>
    <t>푸드뱅크 8월 상하수도 요금</t>
  </si>
  <si>
    <t>푸드뱅크 8월 임대료</t>
  </si>
  <si>
    <t>푸드뱅크 급식통 수리비 지출</t>
  </si>
  <si>
    <t>푸드뱅크 급식통 수리 착불 택배비</t>
  </si>
  <si>
    <t>푸드뱅크 차량(7219)주유비</t>
  </si>
  <si>
    <t>푸드뱅크 문고리구입 및 열쇠복사비</t>
  </si>
  <si>
    <t>체크카드 사용 할인</t>
  </si>
  <si>
    <t>푸드뱅크 필요 물품 구입 건</t>
  </si>
  <si>
    <t>푸드뱅크 컴퓨터 수리 건</t>
  </si>
  <si>
    <t>푸드뱅크 복사기 토너 구입 건</t>
  </si>
  <si>
    <t>푸드뱅크 소식지 제작 건</t>
  </si>
  <si>
    <t>푸드뱅크 자원봉사자 명절(추석) 선물 지급 건</t>
  </si>
  <si>
    <t>'저소득층 영양식 지원사업' 물품 구입 건</t>
  </si>
  <si>
    <t>푸드뱅크 출장여비 지출 건</t>
  </si>
  <si>
    <t>푸드뱅크 기탁처 및 후원자 명절선물 구입 건</t>
  </si>
  <si>
    <t>푸드뱅크 9월 명절수당 지출 건</t>
  </si>
  <si>
    <t>코디네이터 상여금 지급 건</t>
  </si>
  <si>
    <t>푸드뱅크 8월 전기요금 지출</t>
  </si>
  <si>
    <t>푸드뱅크 9월 정수기 렌탈비 지출</t>
  </si>
  <si>
    <t>9월 후원금</t>
  </si>
  <si>
    <t>푸드뱅크 9월 인터넷 사용료 지출</t>
  </si>
  <si>
    <t>푸드뱅크 9월 상하수도 요금 지출 건</t>
  </si>
  <si>
    <t>푸드뱅크 9월 팩스비 지출</t>
  </si>
  <si>
    <t>푸드뱅크 9월 급여 지출 건</t>
  </si>
  <si>
    <t>푸드뱅크 9월 사회보험금 지출 건</t>
  </si>
  <si>
    <t>푸드뱅크 9월 퇴직적립금 지출 건</t>
  </si>
  <si>
    <t>코디네이터 9월 급여 지출 건</t>
  </si>
  <si>
    <t>코디네이터 9월 사회보험금 지출 건</t>
  </si>
  <si>
    <t>코디네이터 9월 퇴직적립금 지출 건</t>
  </si>
  <si>
    <t>푸드뱅크 9월 임대료 지출 건</t>
  </si>
  <si>
    <t>은행 송금 수수료 지출 건</t>
  </si>
  <si>
    <t>외식지원사업 현수막 제작 건</t>
  </si>
  <si>
    <t>필요물품(박스테잎) 구입 건</t>
  </si>
  <si>
    <t>차량(7219) 환경개선부담금 납부 건</t>
  </si>
  <si>
    <t>푸드마켓 반환금</t>
  </si>
  <si>
    <t>푸드뱅크 직원 명함 제작 건</t>
  </si>
  <si>
    <t>푸드뱅크 9월 전기요금 지출</t>
  </si>
  <si>
    <t>공동모금회 '저소득층 영양식 지원사업' 물품 구입 건</t>
  </si>
  <si>
    <t>푸드뱅크 물품 구입 건</t>
  </si>
  <si>
    <t>푸드뱅크 필요물품(형광등) 구입 건</t>
  </si>
  <si>
    <t>NH체크카드 할인</t>
  </si>
  <si>
    <t>푸드뱅크 기능보강 사업 냉장고 구입 건</t>
  </si>
  <si>
    <t>푸드뱅크 소식지 발송 우편발송료 지출 건</t>
  </si>
  <si>
    <t>푸드뱅크 10월 상하수도 요금 지출 건</t>
  </si>
  <si>
    <t>NH농협 체크카드 할인</t>
  </si>
  <si>
    <t>푸드뱅크 10월 정수기 렌탈비 지출</t>
  </si>
  <si>
    <t>10월 후원금</t>
  </si>
  <si>
    <t>푸드뱅크 10월 인터넷 사용료 지출</t>
  </si>
  <si>
    <t>푸드뱅크 차량(4119)주유비 지출 건</t>
  </si>
  <si>
    <t>푸드뱅크 10월 팩스비 지출</t>
  </si>
  <si>
    <t>푸드뱅크 10월 급여 지출 건</t>
  </si>
  <si>
    <t>푸드뱅크 10월 기관 사회보험금 지출 건</t>
  </si>
  <si>
    <t>푸드뱅크 10월 퇴직적립금 지출 건</t>
  </si>
  <si>
    <t>푸드뱅크 수혜처 간담회 다과 구입 건</t>
  </si>
  <si>
    <t>코디네이터 10월 급여 지출 건</t>
  </si>
  <si>
    <t>코디네이터 10월 사회보험금 지출 건</t>
  </si>
  <si>
    <t>코디네이터 10월 퇴직적립금 지출 건</t>
  </si>
  <si>
    <t>푸드뱅크 4분기 보조금</t>
  </si>
  <si>
    <t>코디네이터 4분기 보조금</t>
  </si>
  <si>
    <t>NH체크카드할인</t>
  </si>
  <si>
    <t>푸드뱅크 2016년 하반기 자원봉사자 간담회 식대 지출 건</t>
  </si>
  <si>
    <t>푸드뱅크 홍보용 우편봉투 제작 건</t>
  </si>
  <si>
    <t>푸드뱅크 필요물품(비닐봉투) 구입 건</t>
  </si>
  <si>
    <t>푸드뱅크 10월 전기요금 지출</t>
  </si>
  <si>
    <t>푸드뱅크 차량(4119) 보험료 지출 건</t>
  </si>
  <si>
    <t>푸드뱅크 고속도로비 지출 건</t>
  </si>
  <si>
    <t>푸드뱅크 10월 서비스연계 의뢰자 우편발송료 지출 건</t>
  </si>
  <si>
    <t>푸드뱅크 11월 상하수도 요금 지출 건</t>
  </si>
  <si>
    <t>푸드뱅크 11월 팩스비 지출</t>
  </si>
  <si>
    <t>푸드뱅크 11월 인터넷 사용료 지출</t>
  </si>
  <si>
    <t>푸드뱅크 11월 정수기 렌탈비 지출</t>
  </si>
  <si>
    <t>푸드뱅크 필요물품(드라이버) 구입 건</t>
  </si>
  <si>
    <t>푸드뱅크 식품포장용기등 구입 건</t>
  </si>
  <si>
    <t>푸드뱅크 11월 급여 지출 건</t>
  </si>
  <si>
    <t>푸드뱅크 11월 기관 사회보험금 지출 건</t>
  </si>
  <si>
    <t>푸드뱅크 11월 퇴직적립금 지출 건</t>
  </si>
  <si>
    <t>푸드뱅크 10월 임대료 지출</t>
  </si>
  <si>
    <t>푸드뱅크 11월 임대료 지출</t>
  </si>
  <si>
    <t>코디네이터 11월 급여 지출 건</t>
  </si>
  <si>
    <t>코디네이터 11월 사회보험금 지출 건</t>
  </si>
  <si>
    <t>코디네이터 11월 퇴직적립금 지출 건</t>
  </si>
  <si>
    <t>11월 후원금</t>
  </si>
  <si>
    <t>푸드뱅크 필요물품(위생장갑) 구입 건</t>
  </si>
  <si>
    <t>푸드뱅크 여비 지출 건</t>
  </si>
  <si>
    <t>푸드뱅크 물품(세제등) 구입비 지출</t>
  </si>
  <si>
    <t>푸드뱅크 11월 전기요금 지출 건</t>
  </si>
  <si>
    <t>차량(7219) 보험료 지출 건</t>
  </si>
  <si>
    <t>공인인증서 갱신 비용 지출 건</t>
  </si>
  <si>
    <t>푸드뱅크 차량(7219) 하이패스카드 충전 건</t>
  </si>
  <si>
    <t>푸드뱅크 12월 정수기 렌탈비 지출</t>
  </si>
  <si>
    <t>푸드뱅크 12월 인터넷 사용료 지출</t>
  </si>
  <si>
    <t>푸드뱅크 12월 상하수도 요금 지출 건</t>
  </si>
  <si>
    <t>푸드뱅크 12월 팩스비 지출</t>
  </si>
  <si>
    <t>NH농협체크카드할인</t>
  </si>
  <si>
    <t>푸드뱅크 12월 급여 지출 건</t>
  </si>
  <si>
    <t>푸드뱅크 12월 기관 사회보험금 지출 건</t>
  </si>
  <si>
    <t>푸드뱅크 12월 퇴직적립금 지출 건</t>
  </si>
  <si>
    <t>코디네이터 12월 급여 지출 건</t>
  </si>
  <si>
    <t>코디네이터 12월 사회보험금 지출 건</t>
  </si>
  <si>
    <t>코디네이터 12월 퇴직적립금 지출 건</t>
  </si>
  <si>
    <t>푸드뱅크 12월 임대료 지출</t>
  </si>
  <si>
    <t>푸드뱅크 홍보용 스티커 제작 건</t>
  </si>
  <si>
    <t>예금이자</t>
  </si>
  <si>
    <t>12월 후원금</t>
  </si>
  <si>
    <t>푸드뱅크 12월 전기료 지출 건</t>
  </si>
  <si>
    <t>&lt;&lt; 누  계 &gt;&gt;</t>
  </si>
  <si>
    <t>사업수입 (402010101)</t>
  </si>
  <si>
    <t>시도보조금 (404010201)</t>
  </si>
  <si>
    <t>시군구보조금 (404010301)</t>
  </si>
  <si>
    <t>기타보조금 (404010401)</t>
  </si>
  <si>
    <t>지정후원금 (405010101)</t>
  </si>
  <si>
    <t>법인전입금 (408010101)</t>
  </si>
  <si>
    <t>법인전입금(후원금) (408010201)</t>
  </si>
  <si>
    <t>전년도이월금(후원금) (409010101)</t>
  </si>
  <si>
    <t>전년도이월금(수익금) (409010102)</t>
  </si>
  <si>
    <t>전년도이월금(전입금) (409010103)</t>
  </si>
  <si>
    <t>기타예금이자수입 (410010201)</t>
  </si>
  <si>
    <t>기타잡수입 (410010301)</t>
  </si>
  <si>
    <t>급여 (501010101)</t>
  </si>
  <si>
    <t>G-푸드드림사업 급여 (501010102)</t>
  </si>
  <si>
    <t>제수당 (501010201)</t>
  </si>
  <si>
    <t>G-푸드드림사업 제수당 (501010202)</t>
  </si>
  <si>
    <t>퇴직금 및 퇴직적립금 (501010401)</t>
  </si>
  <si>
    <t>G-푸드드림사업 퇴직금 및 퇴직적립금 (501010402)</t>
  </si>
  <si>
    <t>사회보험부담금 (501010501)</t>
  </si>
  <si>
    <t>G-푸드드림사업 사회보험부담금 (501010502)</t>
  </si>
  <si>
    <t>직책보조비 (501020201)</t>
  </si>
  <si>
    <t>여비 (501030101)</t>
  </si>
  <si>
    <t>수용비 및 수수료 (501030201)</t>
  </si>
  <si>
    <t>공공요금 (501030301)</t>
  </si>
  <si>
    <t>제세공과금 (501030401)</t>
  </si>
  <si>
    <t>차량비 (501030501)</t>
  </si>
  <si>
    <t>기타운영비 (501030701)</t>
  </si>
  <si>
    <t>자산취득비 (502010201)</t>
  </si>
  <si>
    <t>시설장비유지비 (502010301)</t>
  </si>
  <si>
    <t>지역내트워크강화 (503030501)</t>
  </si>
  <si>
    <t>직원전문교육 (503030601)</t>
  </si>
  <si>
    <t>기탁처관리 (503030801)</t>
  </si>
  <si>
    <t>자원봉사자관리 (503030901)</t>
  </si>
  <si>
    <t>홍보비 (503031101)</t>
  </si>
  <si>
    <t>도시락지원사업 (503040101)</t>
  </si>
  <si>
    <t>이용자관리사업 (503040301)</t>
  </si>
  <si>
    <t>영양식지원사업 (503040401)</t>
  </si>
  <si>
    <t>전출금 (508010102)</t>
  </si>
  <si>
    <t>반환금 (508010201)</t>
  </si>
  <si>
    <t>2016년 푸드뱅크 총계정원장</t>
    <phoneticPr fontId="3" type="noConversion"/>
  </si>
  <si>
    <t>2016년 푸드뱅크 현금출납부</t>
    <phoneticPr fontId="3" type="noConversion"/>
  </si>
  <si>
    <t>전표번호</t>
  </si>
  <si>
    <t>입금</t>
  </si>
  <si>
    <t>출금</t>
  </si>
  <si>
    <t>잔액</t>
  </si>
  <si>
    <t>(전월이월)</t>
  </si>
  <si>
    <t>&lt;&lt; 월    계 &gt;&gt;</t>
  </si>
  <si>
    <t>2016/01/04-1</t>
  </si>
  <si>
    <t>2016/01/04-2</t>
  </si>
  <si>
    <t>2016/01/04-5</t>
  </si>
  <si>
    <t>2016/01/04-6</t>
  </si>
  <si>
    <t>2016/01/05-1</t>
  </si>
  <si>
    <t>2016/01/11-1</t>
  </si>
  <si>
    <t>2016/01/11-2</t>
  </si>
  <si>
    <t>2016/01/13-1</t>
  </si>
  <si>
    <t>2016/01/20-1</t>
  </si>
  <si>
    <t>2016/01/20-2</t>
  </si>
  <si>
    <t>2016/01/20-3</t>
  </si>
  <si>
    <t>2016/01/20-4</t>
  </si>
  <si>
    <t>2016/01/21-1</t>
  </si>
  <si>
    <t>2016/01/21-2</t>
  </si>
  <si>
    <t>2016/01/21-3</t>
  </si>
  <si>
    <t>2016/01/21-4</t>
  </si>
  <si>
    <t>2016/01/21-5</t>
  </si>
  <si>
    <t>2016/01/21-6</t>
  </si>
  <si>
    <t>2016/01/21-7</t>
  </si>
  <si>
    <t>2016/01/22-1</t>
  </si>
  <si>
    <t>2016/01/22-2</t>
  </si>
  <si>
    <t>2016/01/25-1</t>
  </si>
  <si>
    <t>2016/01/25-2</t>
  </si>
  <si>
    <t>2016/01/25-3</t>
  </si>
  <si>
    <t>2016/01/25-4</t>
  </si>
  <si>
    <t>2016/01/25-5</t>
  </si>
  <si>
    <t>2016/01/25-6</t>
  </si>
  <si>
    <t>2016/01/25-7</t>
  </si>
  <si>
    <t>2016/01/25-8</t>
  </si>
  <si>
    <t>2016/01/27-1</t>
  </si>
  <si>
    <t>2016/01/28-1</t>
  </si>
  <si>
    <t>2016/01/28-2</t>
  </si>
  <si>
    <t>2016/01/28-3</t>
  </si>
  <si>
    <t>2016/01/28-4</t>
  </si>
  <si>
    <t>2016/01/28-5</t>
  </si>
  <si>
    <t>2016/01/28-6</t>
  </si>
  <si>
    <t>2016/01/28-7</t>
  </si>
  <si>
    <t>2016/01/28-8</t>
  </si>
  <si>
    <t>2016/01/29-1</t>
  </si>
  <si>
    <t>2016/01/29-2</t>
  </si>
  <si>
    <t>2016/02/03-1</t>
  </si>
  <si>
    <t>2016/02/04-1</t>
  </si>
  <si>
    <t>2016/02/05-1</t>
  </si>
  <si>
    <t>2016/02/11-1</t>
  </si>
  <si>
    <t>2016/02/11-2</t>
  </si>
  <si>
    <t>2016/02/12-1</t>
  </si>
  <si>
    <t>2016/02/12-2</t>
  </si>
  <si>
    <t>2016/02/12-3</t>
  </si>
  <si>
    <t>2016/02/16-1</t>
  </si>
  <si>
    <t>2016/02/16-2</t>
  </si>
  <si>
    <t>2016/02/17-1</t>
  </si>
  <si>
    <t>2016/02/17-2</t>
  </si>
  <si>
    <t>2016/02/17-3</t>
  </si>
  <si>
    <t>2016/02/18-1</t>
  </si>
  <si>
    <t>2016/02/19-1</t>
  </si>
  <si>
    <t>2016/02/22-1</t>
  </si>
  <si>
    <t>2016/02/25-1</t>
  </si>
  <si>
    <t>2016/02/25-2</t>
  </si>
  <si>
    <t>2016/02/25-3</t>
  </si>
  <si>
    <t>2016/02/25-4</t>
  </si>
  <si>
    <t>2016/02/25-5</t>
  </si>
  <si>
    <t>2016/02/25-6</t>
  </si>
  <si>
    <t>2016/02/25-7</t>
  </si>
  <si>
    <t>2016/02/25-8</t>
  </si>
  <si>
    <t>2016/02/25-9</t>
  </si>
  <si>
    <t>2016/02/25-10</t>
  </si>
  <si>
    <t>2016/02/26-1</t>
  </si>
  <si>
    <t>2016/02/29-1</t>
  </si>
  <si>
    <t>2016/02/29-2</t>
  </si>
  <si>
    <t>2016/02/29-3</t>
  </si>
  <si>
    <t>2016/03/01-1</t>
  </si>
  <si>
    <t>2016/03/03-1</t>
  </si>
  <si>
    <t>2016/03/03-2</t>
  </si>
  <si>
    <t>2016/03/04-1</t>
  </si>
  <si>
    <t>2016/03/04-2</t>
  </si>
  <si>
    <t>2016/03/07-1</t>
  </si>
  <si>
    <t>2016/03/07-2</t>
  </si>
  <si>
    <t>2016/03/09-1</t>
  </si>
  <si>
    <t>2016/03/10-1</t>
  </si>
  <si>
    <t>2016/03/15-1</t>
  </si>
  <si>
    <t>2016/03/15-2</t>
  </si>
  <si>
    <t>2016/03/15-3</t>
  </si>
  <si>
    <t>2016/03/18-1</t>
  </si>
  <si>
    <t>2016/03/18-2</t>
  </si>
  <si>
    <t>2016/03/21-1</t>
  </si>
  <si>
    <t>2016/03/21-2</t>
  </si>
  <si>
    <t>2016/03/21-3</t>
  </si>
  <si>
    <t>2016/03/22-1</t>
  </si>
  <si>
    <t>2016/03/22-2</t>
  </si>
  <si>
    <t>2016/03/23-1</t>
  </si>
  <si>
    <t>2016/03/23-2</t>
  </si>
  <si>
    <t>2016/03/23-3</t>
  </si>
  <si>
    <t>2016/03/23-4</t>
  </si>
  <si>
    <t>2016/03/25-1</t>
  </si>
  <si>
    <t>2016/03/25-2</t>
  </si>
  <si>
    <t>2016/03/25-3</t>
  </si>
  <si>
    <t>2016/03/25-4</t>
  </si>
  <si>
    <t>2016/03/25-5</t>
  </si>
  <si>
    <t>2016/03/25-6</t>
  </si>
  <si>
    <t>2016/03/25-7</t>
  </si>
  <si>
    <t>2016/03/25-8</t>
  </si>
  <si>
    <t>2016/03/25-9</t>
  </si>
  <si>
    <t>2016/03/28-1</t>
  </si>
  <si>
    <t>2016/03/29-1</t>
  </si>
  <si>
    <t>2016/03/31-1</t>
  </si>
  <si>
    <t>2016/04/01-1</t>
  </si>
  <si>
    <t>2016/04/04-2</t>
  </si>
  <si>
    <t>2016/04/04-3</t>
  </si>
  <si>
    <t>2016/04/05-1</t>
  </si>
  <si>
    <t>2016/04/06-1</t>
  </si>
  <si>
    <t>2016/04/06-2</t>
  </si>
  <si>
    <t>2016/04/08-1</t>
  </si>
  <si>
    <t>2016/04/08-2</t>
  </si>
  <si>
    <t>2016/04/08-3</t>
  </si>
  <si>
    <t>2016/04/08-4</t>
  </si>
  <si>
    <t>2016/04/08-5</t>
  </si>
  <si>
    <t>2016/04/11-1</t>
  </si>
  <si>
    <t>2016/04/12-1</t>
  </si>
  <si>
    <t>2016/04/14-1</t>
  </si>
  <si>
    <t>2016/04/15-1</t>
  </si>
  <si>
    <t>2016/04/15-2</t>
  </si>
  <si>
    <t>2016/04/15-3</t>
  </si>
  <si>
    <t>2016/04/18-1</t>
  </si>
  <si>
    <t>2016/04/19-1</t>
  </si>
  <si>
    <t>2016/04/20-1</t>
  </si>
  <si>
    <t>2016/04/20-2</t>
  </si>
  <si>
    <t>2016/04/20-3</t>
  </si>
  <si>
    <t>2016/04/22-1</t>
  </si>
  <si>
    <t>2016/04/22-2</t>
  </si>
  <si>
    <t>2016/04/22-3</t>
  </si>
  <si>
    <t>2016/04/22-4</t>
  </si>
  <si>
    <t>2016/04/22-5</t>
  </si>
  <si>
    <t>2016/04/25-1</t>
  </si>
  <si>
    <t>2016/04/25-2</t>
  </si>
  <si>
    <t>2016/04/25-3</t>
  </si>
  <si>
    <t>2016/04/25-4</t>
  </si>
  <si>
    <t>2016/04/25-5</t>
  </si>
  <si>
    <t>2016/04/25-6</t>
  </si>
  <si>
    <t>2016/04/25-7</t>
  </si>
  <si>
    <t>2016/04/25-8</t>
  </si>
  <si>
    <t>2016/04/26-1</t>
  </si>
  <si>
    <t>2016/04/27-1</t>
  </si>
  <si>
    <t>2016/04/27-2</t>
  </si>
  <si>
    <t>2016/04/29-1</t>
  </si>
  <si>
    <t>2016/04/29-2</t>
  </si>
  <si>
    <t>2016/05/02-1</t>
  </si>
  <si>
    <t>2016/05/04-1</t>
  </si>
  <si>
    <t>2016/05/04-3</t>
  </si>
  <si>
    <t>2016/05/04-4</t>
  </si>
  <si>
    <t>2016/05/09-1</t>
  </si>
  <si>
    <t>2016/05/10-1</t>
  </si>
  <si>
    <t>2016/05/10-2</t>
  </si>
  <si>
    <t>2016/05/12-1</t>
  </si>
  <si>
    <t>2016/05/12-2</t>
  </si>
  <si>
    <t>2016/05/13-1</t>
  </si>
  <si>
    <t>2016/05/17-1</t>
  </si>
  <si>
    <t>2016/05/17-2</t>
  </si>
  <si>
    <t>2016/05/19-1</t>
  </si>
  <si>
    <t>2016/05/19-2</t>
  </si>
  <si>
    <t>2016/05/19-3</t>
  </si>
  <si>
    <t>2016/05/19-4</t>
  </si>
  <si>
    <t>2016/05/20-1</t>
  </si>
  <si>
    <t>2016/05/20-2</t>
  </si>
  <si>
    <t>2016/05/20-3</t>
  </si>
  <si>
    <t>2016/05/24-1</t>
  </si>
  <si>
    <t>2016/05/24-2</t>
  </si>
  <si>
    <t>2016/05/24-3</t>
  </si>
  <si>
    <t>2016/05/25-1</t>
  </si>
  <si>
    <t>2016/05/25-2</t>
  </si>
  <si>
    <t>2016/05/25-3</t>
  </si>
  <si>
    <t>2016/05/25-4</t>
  </si>
  <si>
    <t>2016/05/25-5</t>
  </si>
  <si>
    <t>2016/05/25-6</t>
  </si>
  <si>
    <t>2016/05/25-7</t>
  </si>
  <si>
    <t>2016/05/26-1</t>
  </si>
  <si>
    <t>2016/05/26-2</t>
  </si>
  <si>
    <t>2016/05/27-1</t>
  </si>
  <si>
    <t>2016/05/27-2</t>
  </si>
  <si>
    <t>2016/05/30-1</t>
  </si>
  <si>
    <t>2016/05/31-1</t>
  </si>
  <si>
    <t>2016/05/31-2</t>
  </si>
  <si>
    <t>2016/05/31-3</t>
  </si>
  <si>
    <t>2016/06/01-1</t>
  </si>
  <si>
    <t>2016/06/01-2</t>
  </si>
  <si>
    <t>2016/06/07-1</t>
  </si>
  <si>
    <t>2016/06/08-1</t>
  </si>
  <si>
    <t>2016/06/09-1</t>
  </si>
  <si>
    <t>2016/06/10-1</t>
  </si>
  <si>
    <t>2016/06/10-2</t>
  </si>
  <si>
    <t>2016/06/10-3</t>
  </si>
  <si>
    <t>2016/06/14-1</t>
  </si>
  <si>
    <t>2016/06/14-2</t>
  </si>
  <si>
    <t>2016/06/17-1</t>
  </si>
  <si>
    <t>2016/06/20-1</t>
  </si>
  <si>
    <t>2016/06/20-2</t>
  </si>
  <si>
    <t>2016/06/21-1</t>
  </si>
  <si>
    <t>2016/06/21-2</t>
  </si>
  <si>
    <t>2016/06/21-3</t>
  </si>
  <si>
    <t>2016/06/21-4</t>
  </si>
  <si>
    <t>2016/06/21-5</t>
  </si>
  <si>
    <t>2016/06/22-1</t>
  </si>
  <si>
    <t>2016/06/24-1</t>
  </si>
  <si>
    <t>2016/06/24-2</t>
  </si>
  <si>
    <t>2016/06/24-3</t>
  </si>
  <si>
    <t>2016/06/24-4</t>
  </si>
  <si>
    <t>2016/06/24-5</t>
  </si>
  <si>
    <t>2016/06/24-6</t>
  </si>
  <si>
    <t>2016/06/24-7</t>
  </si>
  <si>
    <t>2016/06/24-8</t>
  </si>
  <si>
    <t>2016/06/26-1</t>
  </si>
  <si>
    <t>2016/06/26-2</t>
  </si>
  <si>
    <t>2016/06/26-3</t>
  </si>
  <si>
    <t>2016/06/26-4</t>
  </si>
  <si>
    <t>2016/06/26-5</t>
  </si>
  <si>
    <t>2016/06/27-1</t>
  </si>
  <si>
    <t>2016/06/27-2</t>
  </si>
  <si>
    <t>2016/06/27-3</t>
  </si>
  <si>
    <t>2016/06/27-4</t>
  </si>
  <si>
    <t>2016/06/27-5</t>
  </si>
  <si>
    <t>2016/06/27-6</t>
  </si>
  <si>
    <t>2016/06/27-7</t>
  </si>
  <si>
    <t>2016/06/28-1</t>
  </si>
  <si>
    <t>2016/06/28-3</t>
  </si>
  <si>
    <t>2016/06/28-4</t>
  </si>
  <si>
    <t>2016/06/29-1</t>
  </si>
  <si>
    <t>2016/06/30-1</t>
  </si>
  <si>
    <t>2016/06/30-2</t>
  </si>
  <si>
    <t>2016/06/30-4</t>
  </si>
  <si>
    <t>2016/07/04-2</t>
  </si>
  <si>
    <t>2016/07/04-3</t>
  </si>
  <si>
    <t>2016/07/06-2</t>
  </si>
  <si>
    <t>2016/07/07-1</t>
  </si>
  <si>
    <t>2016/07/08-1</t>
  </si>
  <si>
    <t>2016/07/11-1</t>
  </si>
  <si>
    <t>2016/07/14-1</t>
  </si>
  <si>
    <t>2016/07/14-2</t>
  </si>
  <si>
    <t>2016/07/14-3</t>
  </si>
  <si>
    <t>2016/07/15-1</t>
  </si>
  <si>
    <t>2016/07/18-1</t>
  </si>
  <si>
    <t>2016/07/18-2</t>
  </si>
  <si>
    <t>2016/07/19-1</t>
  </si>
  <si>
    <t>2016/07/20-1</t>
  </si>
  <si>
    <t>2016/07/20-2</t>
  </si>
  <si>
    <t>2016/07/21-1</t>
  </si>
  <si>
    <t>2016/07/21-2</t>
  </si>
  <si>
    <t>2016/07/21-3</t>
  </si>
  <si>
    <t>2016/07/21-4</t>
  </si>
  <si>
    <t>2016/07/22-1</t>
  </si>
  <si>
    <t>2016/07/22-2</t>
  </si>
  <si>
    <t>2016/07/25-1</t>
  </si>
  <si>
    <t>2016/07/25-2</t>
  </si>
  <si>
    <t>2016/07/25-3</t>
  </si>
  <si>
    <t>2016/07/25-4</t>
  </si>
  <si>
    <t>2016/07/25-5</t>
  </si>
  <si>
    <t>2016/07/25-6</t>
  </si>
  <si>
    <t>2016/07/25-7</t>
  </si>
  <si>
    <t>2016/07/25-8</t>
  </si>
  <si>
    <t>2016/07/25-9</t>
  </si>
  <si>
    <t>2016/07/25-10</t>
  </si>
  <si>
    <t>2016/07/25-11</t>
  </si>
  <si>
    <t>2016/07/25-12</t>
  </si>
  <si>
    <t>2016/07/26-1</t>
  </si>
  <si>
    <t>2016/07/27-1</t>
  </si>
  <si>
    <t>2016/07/27-2</t>
  </si>
  <si>
    <t>2016/07/27-3</t>
  </si>
  <si>
    <t>2016/07/28-1</t>
  </si>
  <si>
    <t>2016/07/28-2</t>
  </si>
  <si>
    <t>2016/07/29-1</t>
  </si>
  <si>
    <t>2016/07/29-2</t>
  </si>
  <si>
    <t>2016/07/29-3</t>
  </si>
  <si>
    <t>2016/08/02-1</t>
  </si>
  <si>
    <t>2016/08/03-1</t>
  </si>
  <si>
    <t>2016/08/05-1</t>
  </si>
  <si>
    <t>2016/08/08-1</t>
  </si>
  <si>
    <t>2016/08/09-1</t>
  </si>
  <si>
    <t>2016/08/10-1</t>
  </si>
  <si>
    <t>2016/08/12-1</t>
  </si>
  <si>
    <t>2016/08/16-1</t>
  </si>
  <si>
    <t>2016/08/18-1</t>
  </si>
  <si>
    <t>2016/08/18-2</t>
  </si>
  <si>
    <t>2016/08/22-1</t>
  </si>
  <si>
    <t>2016/08/22-2</t>
  </si>
  <si>
    <t>2016/08/22-3</t>
  </si>
  <si>
    <t>2016/08/23-1</t>
  </si>
  <si>
    <t>2016/08/23-2</t>
  </si>
  <si>
    <t>2016/08/25-1</t>
  </si>
  <si>
    <t>2016/08/25-2</t>
  </si>
  <si>
    <t>2016/08/25-3</t>
  </si>
  <si>
    <t>2016/08/25-4</t>
  </si>
  <si>
    <t>2016/08/25-5</t>
  </si>
  <si>
    <t>2016/08/25-6</t>
  </si>
  <si>
    <t>2016/08/25-7</t>
  </si>
  <si>
    <t>2016/08/25-8</t>
  </si>
  <si>
    <t>2016/08/25-9</t>
  </si>
  <si>
    <t>2016/08/25-10</t>
  </si>
  <si>
    <t>2016/08/26-1</t>
  </si>
  <si>
    <t>2016/08/29-1</t>
  </si>
  <si>
    <t>2016/08/29-2</t>
  </si>
  <si>
    <t>2016/08/29-3</t>
  </si>
  <si>
    <t>2016/08/29-4</t>
  </si>
  <si>
    <t>2016/08/30-1</t>
  </si>
  <si>
    <t>2016/08/31-1</t>
  </si>
  <si>
    <t>2016/08/31-2</t>
  </si>
  <si>
    <t>2016/09/01-1</t>
  </si>
  <si>
    <t>2016/09/01-2</t>
  </si>
  <si>
    <t>2016/09/05-1</t>
  </si>
  <si>
    <t>2016/09/05-2</t>
  </si>
  <si>
    <t>2016/09/07-1</t>
  </si>
  <si>
    <t>2016/09/07-2</t>
  </si>
  <si>
    <t>2016/09/07-3</t>
  </si>
  <si>
    <t>2016/09/07-4</t>
  </si>
  <si>
    <t>2016/09/07-5</t>
  </si>
  <si>
    <t>2016/09/08-1</t>
  </si>
  <si>
    <t>2016/09/08-2</t>
  </si>
  <si>
    <t>2016/09/09-1</t>
  </si>
  <si>
    <t>2016/09/09-2</t>
  </si>
  <si>
    <t>2016/09/09-3</t>
  </si>
  <si>
    <t>2016/09/12-1</t>
  </si>
  <si>
    <t>2016/09/20-1</t>
  </si>
  <si>
    <t>2016/09/20-2</t>
  </si>
  <si>
    <t>2016/09/22-1</t>
  </si>
  <si>
    <t>2016/09/22-2</t>
  </si>
  <si>
    <t>2016/09/22-3</t>
  </si>
  <si>
    <t>2016/09/22-4</t>
  </si>
  <si>
    <t>2016/09/23-1</t>
  </si>
  <si>
    <t>2016/09/23-2</t>
  </si>
  <si>
    <t>2016/09/23-3</t>
  </si>
  <si>
    <t>2016/09/23-4</t>
  </si>
  <si>
    <t>2016/09/23-5</t>
  </si>
  <si>
    <t>2016/09/23-6</t>
  </si>
  <si>
    <t>2016/09/23-7</t>
  </si>
  <si>
    <t>2016/09/23-8</t>
  </si>
  <si>
    <t>2016/09/26-1</t>
  </si>
  <si>
    <t>2016/09/27-1</t>
  </si>
  <si>
    <t>2016/09/27-2</t>
  </si>
  <si>
    <t>2016/09/27-3</t>
  </si>
  <si>
    <t>2016/09/28-1</t>
  </si>
  <si>
    <t>2016/09/28-2</t>
  </si>
  <si>
    <t>2016/09/28-3</t>
  </si>
  <si>
    <t>2016/09/29-1</t>
  </si>
  <si>
    <t>2016/10/07-1</t>
  </si>
  <si>
    <t>2016/10/07-2</t>
  </si>
  <si>
    <t>2016/10/10-1</t>
  </si>
  <si>
    <t>2016/10/10-2</t>
  </si>
  <si>
    <t>2016/10/11-1</t>
  </si>
  <si>
    <t>2016/10/12-1</t>
  </si>
  <si>
    <t>2016/10/13-1</t>
  </si>
  <si>
    <t>2016/10/13-2</t>
  </si>
  <si>
    <t>2016/10/13-3</t>
  </si>
  <si>
    <t>2016/10/13-4</t>
  </si>
  <si>
    <t>2016/10/14-1</t>
  </si>
  <si>
    <t>2016/10/14-2</t>
  </si>
  <si>
    <t>2016/10/17-1</t>
  </si>
  <si>
    <t>2016/10/19-1</t>
  </si>
  <si>
    <t>2016/10/20-1</t>
  </si>
  <si>
    <t>2016/10/20-2</t>
  </si>
  <si>
    <t>2016/10/20-3</t>
  </si>
  <si>
    <t>2016/10/24-1</t>
  </si>
  <si>
    <t>2016/10/24-2</t>
  </si>
  <si>
    <t>2016/10/25-1</t>
  </si>
  <si>
    <t>2016/10/25-2</t>
  </si>
  <si>
    <t>2016/10/25-3</t>
  </si>
  <si>
    <t>2016/10/25-4</t>
  </si>
  <si>
    <t>2016/10/25-5</t>
  </si>
  <si>
    <t>2016/10/25-6</t>
  </si>
  <si>
    <t>2016/10/25-7</t>
  </si>
  <si>
    <t>2016/10/25-8</t>
  </si>
  <si>
    <t>2016/10/25-9</t>
  </si>
  <si>
    <t>2016/10/25-10</t>
  </si>
  <si>
    <t>2016/10/25-11</t>
  </si>
  <si>
    <t>2016/10/25-12</t>
  </si>
  <si>
    <t>2016/10/26-1</t>
  </si>
  <si>
    <t>2016/10/27-1</t>
  </si>
  <si>
    <t>2016/10/27-2</t>
  </si>
  <si>
    <t>2016/10/28-1</t>
  </si>
  <si>
    <t>2016/11/01-1</t>
  </si>
  <si>
    <t>2016/11/03-1</t>
  </si>
  <si>
    <t>2016/11/07-1</t>
  </si>
  <si>
    <t>2016/11/09-1</t>
  </si>
  <si>
    <t>2016/11/10-1</t>
  </si>
  <si>
    <t>2016/11/10-2</t>
  </si>
  <si>
    <t>2016/11/11-1</t>
  </si>
  <si>
    <t>2016/11/14-1</t>
  </si>
  <si>
    <t>2016/11/14-2</t>
  </si>
  <si>
    <t>2016/11/15-1</t>
  </si>
  <si>
    <t>2016/11/17-1</t>
  </si>
  <si>
    <t>2016/11/17-2</t>
  </si>
  <si>
    <t>2016/11/18-1</t>
  </si>
  <si>
    <t>2016/11/18-2</t>
  </si>
  <si>
    <t>2016/11/21-1</t>
  </si>
  <si>
    <t>2016/11/21-2</t>
  </si>
  <si>
    <t>2016/11/21-3</t>
  </si>
  <si>
    <t>2016/11/21-4</t>
  </si>
  <si>
    <t>2016/11/23-1</t>
  </si>
  <si>
    <t>2016/11/23-2</t>
  </si>
  <si>
    <t>2016/11/24-1</t>
  </si>
  <si>
    <t>2016/11/25-1</t>
  </si>
  <si>
    <t>2016/11/25-2</t>
  </si>
  <si>
    <t>2016/11/25-3</t>
  </si>
  <si>
    <t>2016/11/25-4</t>
  </si>
  <si>
    <t>2016/11/25-5</t>
  </si>
  <si>
    <t>2016/11/25-6</t>
  </si>
  <si>
    <t>2016/11/25-7</t>
  </si>
  <si>
    <t>2016/11/25-8</t>
  </si>
  <si>
    <t>2016/11/28-1</t>
  </si>
  <si>
    <t>2016/11/28-2</t>
  </si>
  <si>
    <t>2016/11/29-1</t>
  </si>
  <si>
    <t>2016/11/29-2</t>
  </si>
  <si>
    <t>2016/11/30-1</t>
  </si>
  <si>
    <t>2016/12/01-1</t>
  </si>
  <si>
    <t>2016/12/05-1</t>
  </si>
  <si>
    <t>2016/12/08-1</t>
  </si>
  <si>
    <t>2016/12/09-1</t>
  </si>
  <si>
    <t>2016/12/12-1</t>
  </si>
  <si>
    <t>2016/12/13-1</t>
  </si>
  <si>
    <t>2016/12/13-2</t>
  </si>
  <si>
    <t>2016/12/14-1</t>
  </si>
  <si>
    <t>2016/12/19-1</t>
  </si>
  <si>
    <t>2016/12/20-1</t>
  </si>
  <si>
    <t>2016/12/21-1</t>
  </si>
  <si>
    <t>2016/12/21-3</t>
  </si>
  <si>
    <t>2016/12/21-4</t>
  </si>
  <si>
    <t>2016/12/21-5</t>
  </si>
  <si>
    <t>2016/12/21-6</t>
  </si>
  <si>
    <t>2016/12/23-1</t>
  </si>
  <si>
    <t>2016/12/23-2</t>
  </si>
  <si>
    <t>2016/12/23-3</t>
  </si>
  <si>
    <t>2016/12/23-4</t>
  </si>
  <si>
    <t>2016/12/23-5</t>
  </si>
  <si>
    <t>2016/12/23-6</t>
  </si>
  <si>
    <t>2016/12/23-7</t>
  </si>
  <si>
    <t>2016/12/23-8</t>
  </si>
  <si>
    <t>2016/12/25-1</t>
  </si>
  <si>
    <t>2016/12/25-2</t>
  </si>
  <si>
    <t>2016/12/25-3</t>
  </si>
  <si>
    <t>2016/12/25-4</t>
  </si>
  <si>
    <t>2016/12/25-5</t>
  </si>
  <si>
    <t>2016/12/25-6</t>
  </si>
  <si>
    <t>2016/12/25-7</t>
  </si>
  <si>
    <t>2016/12/26-1</t>
  </si>
  <si>
    <t>2016/12/27-1</t>
  </si>
  <si>
    <t>2016/12/27-2</t>
  </si>
  <si>
    <t>2016/12/28-1</t>
  </si>
  <si>
    <t>2016/12/30-1</t>
  </si>
  <si>
    <t>2016/12/30-2</t>
  </si>
  <si>
    <t>합계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</si>
</sst>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;&quot;▲&quot;#,##0"/>
    <numFmt numFmtId="177" formatCode="0.0%"/>
    <numFmt numFmtId="178" formatCode="#,##0_ "/>
    <numFmt numFmtId="179" formatCode="###,##0"/>
  </numFmts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286892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 diagonalUp="1">
      <left style="thin">
        <color indexed="8"/>
      </left>
      <right/>
      <top style="thin">
        <color indexed="8"/>
      </top>
      <bottom/>
      <diagonal style="dotted">
        <color indexed="8"/>
      </diagonal>
    </border>
    <border diagonalUp="1">
      <left/>
      <right/>
      <top style="thin">
        <color indexed="8"/>
      </top>
      <bottom/>
      <diagonal style="dotted">
        <color indexed="8"/>
      </diagonal>
    </border>
    <border diagonalUp="1">
      <left/>
      <right style="thin">
        <color indexed="8"/>
      </right>
      <top style="thin">
        <color indexed="8"/>
      </top>
      <bottom/>
      <diagonal style="dotted">
        <color indexed="8"/>
      </diagonal>
    </border>
    <border diagonalUp="1">
      <left style="thin">
        <color indexed="8"/>
      </left>
      <right/>
      <top/>
      <bottom/>
      <diagonal style="dotted">
        <color indexed="8"/>
      </diagonal>
    </border>
    <border diagonalUp="1">
      <left/>
      <right/>
      <top/>
      <bottom/>
      <diagonal style="dotted">
        <color indexed="8"/>
      </diagonal>
    </border>
    <border diagonalUp="1">
      <left/>
      <right style="thin">
        <color indexed="8"/>
      </right>
      <top/>
      <bottom/>
      <diagonal style="dotted">
        <color indexed="8"/>
      </diagonal>
    </border>
    <border diagonalUp="1">
      <left style="thin">
        <color indexed="8"/>
      </left>
      <right/>
      <top/>
      <bottom style="thin">
        <color indexed="8"/>
      </bottom>
      <diagonal style="dotted">
        <color indexed="8"/>
      </diagonal>
    </border>
    <border diagonalUp="1">
      <left/>
      <right/>
      <top/>
      <bottom style="thin">
        <color indexed="8"/>
      </bottom>
      <diagonal style="dotted">
        <color indexed="8"/>
      </diagonal>
    </border>
    <border diagonalUp="1">
      <left/>
      <right style="thin">
        <color indexed="8"/>
      </right>
      <top/>
      <bottom style="thin">
        <color indexed="8"/>
      </bottom>
      <diagonal style="dotted">
        <color indexed="8"/>
      </diagonal>
    </border>
  </borders>
  <cellStyleXfs count="12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</cellStyleXfs>
  <cellXfs count="484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41" fontId="15" fillId="0" borderId="3" xfId="1" applyNumberFormat="1" applyFont="1" applyBorder="1" applyAlignment="1">
      <alignment vertical="center"/>
    </xf>
    <xf numFmtId="41" fontId="15" fillId="0" borderId="5" xfId="1" applyNumberFormat="1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1" xfId="1" applyNumberFormat="1" applyFont="1" applyBorder="1" applyAlignment="1">
      <alignment vertical="center"/>
    </xf>
    <xf numFmtId="41" fontId="15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3" borderId="1" xfId="1" applyNumberFormat="1" applyFont="1" applyFill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41" fontId="15" fillId="4" borderId="1" xfId="1" applyFont="1" applyFill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41" fontId="15" fillId="0" borderId="3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0" fontId="15" fillId="0" borderId="2" xfId="0" applyFont="1" applyBorder="1" applyAlignment="1">
      <alignment vertical="center" wrapText="1"/>
    </xf>
    <xf numFmtId="41" fontId="15" fillId="0" borderId="2" xfId="0" applyNumberFormat="1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41" fontId="15" fillId="0" borderId="5" xfId="0" applyNumberFormat="1" applyFont="1" applyBorder="1" applyAlignment="1">
      <alignment vertical="center"/>
    </xf>
    <xf numFmtId="41" fontId="15" fillId="4" borderId="1" xfId="1" applyNumberFormat="1" applyFont="1" applyFill="1" applyBorder="1" applyAlignment="1">
      <alignment vertical="center"/>
    </xf>
    <xf numFmtId="41" fontId="15" fillId="4" borderId="2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41" fontId="15" fillId="5" borderId="1" xfId="1" applyNumberFormat="1" applyFont="1" applyFill="1" applyBorder="1" applyAlignment="1">
      <alignment vertical="center"/>
    </xf>
    <xf numFmtId="41" fontId="15" fillId="5" borderId="2" xfId="0" applyNumberFormat="1" applyFont="1" applyFill="1" applyBorder="1" applyAlignment="1">
      <alignment vertical="center"/>
    </xf>
    <xf numFmtId="41" fontId="17" fillId="5" borderId="1" xfId="1" applyNumberFormat="1" applyFont="1" applyFill="1" applyBorder="1" applyAlignment="1">
      <alignment vertical="center"/>
    </xf>
    <xf numFmtId="0" fontId="15" fillId="0" borderId="2" xfId="0" applyFont="1" applyBorder="1" applyAlignment="1">
      <alignment vertical="center" shrinkToFit="1"/>
    </xf>
    <xf numFmtId="0" fontId="15" fillId="0" borderId="9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1" xfId="0" applyFont="1" applyBorder="1" applyAlignment="1">
      <alignment vertical="center" shrinkToFit="1"/>
    </xf>
    <xf numFmtId="0" fontId="15" fillId="0" borderId="9" xfId="0" applyFont="1" applyBorder="1" applyAlignment="1">
      <alignment horizontal="center" vertical="center" wrapText="1"/>
    </xf>
    <xf numFmtId="41" fontId="15" fillId="0" borderId="0" xfId="0" applyNumberFormat="1" applyFont="1" applyBorder="1" applyAlignment="1">
      <alignment horizontal="right" vertical="center" shrinkToFit="1"/>
    </xf>
    <xf numFmtId="41" fontId="15" fillId="0" borderId="9" xfId="0" applyNumberFormat="1" applyFont="1" applyBorder="1" applyAlignment="1">
      <alignment horizontal="right" vertical="center" shrinkToFit="1"/>
    </xf>
    <xf numFmtId="0" fontId="15" fillId="0" borderId="14" xfId="0" applyFont="1" applyBorder="1" applyAlignment="1">
      <alignment vertical="center" shrinkToFit="1"/>
    </xf>
    <xf numFmtId="0" fontId="15" fillId="0" borderId="10" xfId="0" applyFont="1" applyBorder="1" applyAlignment="1">
      <alignment vertical="center" shrinkToFit="1"/>
    </xf>
    <xf numFmtId="41" fontId="15" fillId="0" borderId="1" xfId="1" applyNumberFormat="1" applyFont="1" applyBorder="1" applyAlignment="1">
      <alignment vertical="center" shrinkToFit="1"/>
    </xf>
    <xf numFmtId="41" fontId="15" fillId="5" borderId="1" xfId="1" applyNumberFormat="1" applyFont="1" applyFill="1" applyBorder="1" applyAlignment="1">
      <alignment vertical="center" shrinkToFit="1"/>
    </xf>
    <xf numFmtId="41" fontId="15" fillId="4" borderId="1" xfId="1" applyNumberFormat="1" applyFont="1" applyFill="1" applyBorder="1" applyAlignment="1">
      <alignment vertical="center" shrinkToFit="1"/>
    </xf>
    <xf numFmtId="41" fontId="15" fillId="4" borderId="2" xfId="1" applyNumberFormat="1" applyFont="1" applyFill="1" applyBorder="1" applyAlignment="1">
      <alignment vertical="center" shrinkToFit="1"/>
    </xf>
    <xf numFmtId="41" fontId="15" fillId="4" borderId="2" xfId="1" applyFont="1" applyFill="1" applyBorder="1" applyAlignment="1">
      <alignment vertical="center" shrinkToFit="1"/>
    </xf>
    <xf numFmtId="41" fontId="15" fillId="0" borderId="2" xfId="1" applyFont="1" applyBorder="1" applyAlignment="1">
      <alignment vertical="center" shrinkToFit="1"/>
    </xf>
    <xf numFmtId="41" fontId="15" fillId="0" borderId="10" xfId="1" applyFont="1" applyBorder="1" applyAlignment="1">
      <alignment vertical="center" shrinkToFit="1"/>
    </xf>
    <xf numFmtId="41" fontId="15" fillId="0" borderId="14" xfId="1" applyFont="1" applyBorder="1" applyAlignment="1">
      <alignment vertical="center" shrinkToFit="1"/>
    </xf>
    <xf numFmtId="41" fontId="15" fillId="3" borderId="1" xfId="1" applyNumberFormat="1" applyFont="1" applyFill="1" applyBorder="1" applyAlignment="1">
      <alignment vertical="center" shrinkToFit="1"/>
    </xf>
    <xf numFmtId="0" fontId="15" fillId="0" borderId="5" xfId="0" applyFont="1" applyBorder="1" applyAlignment="1">
      <alignment vertical="center" shrinkToFit="1"/>
    </xf>
    <xf numFmtId="41" fontId="15" fillId="0" borderId="1" xfId="1" applyFont="1" applyBorder="1" applyAlignment="1">
      <alignment horizontal="center" vertical="center" shrinkToFit="1"/>
    </xf>
    <xf numFmtId="41" fontId="15" fillId="0" borderId="5" xfId="1" applyFont="1" applyBorder="1" applyAlignment="1">
      <alignment vertical="center" shrinkToFit="1"/>
    </xf>
    <xf numFmtId="41" fontId="15" fillId="0" borderId="1" xfId="1" applyFont="1" applyBorder="1" applyAlignment="1">
      <alignment vertical="center" shrinkToFit="1"/>
    </xf>
    <xf numFmtId="41" fontId="15" fillId="5" borderId="2" xfId="1" applyFont="1" applyFill="1" applyBorder="1" applyAlignment="1">
      <alignment vertical="center" shrinkToFit="1"/>
    </xf>
    <xf numFmtId="41" fontId="15" fillId="0" borderId="3" xfId="1" applyFont="1" applyBorder="1" applyAlignment="1">
      <alignment vertical="center" shrinkToFit="1"/>
    </xf>
    <xf numFmtId="41" fontId="17" fillId="5" borderId="1" xfId="1" applyNumberFormat="1" applyFont="1" applyFill="1" applyBorder="1" applyAlignment="1">
      <alignment vertical="center" shrinkToFit="1"/>
    </xf>
    <xf numFmtId="41" fontId="17" fillId="5" borderId="2" xfId="1" applyNumberFormat="1" applyFont="1" applyFill="1" applyBorder="1" applyAlignment="1">
      <alignment vertical="center" shrinkToFit="1"/>
    </xf>
    <xf numFmtId="41" fontId="17" fillId="5" borderId="2" xfId="1" applyFont="1" applyFill="1" applyBorder="1" applyAlignment="1">
      <alignment vertical="center" shrinkToFit="1"/>
    </xf>
    <xf numFmtId="0" fontId="15" fillId="0" borderId="3" xfId="0" applyFont="1" applyBorder="1" applyAlignment="1">
      <alignment vertical="center" shrinkToFit="1"/>
    </xf>
    <xf numFmtId="41" fontId="15" fillId="0" borderId="1" xfId="0" applyNumberFormat="1" applyFont="1" applyBorder="1" applyAlignment="1">
      <alignment vertical="center" shrinkToFit="1"/>
    </xf>
    <xf numFmtId="41" fontId="15" fillId="0" borderId="2" xfId="0" applyNumberFormat="1" applyFont="1" applyBorder="1" applyAlignment="1">
      <alignment vertical="center" shrinkToFit="1"/>
    </xf>
    <xf numFmtId="41" fontId="15" fillId="0" borderId="2" xfId="1" applyNumberFormat="1" applyFont="1" applyBorder="1" applyAlignment="1">
      <alignment vertical="center" shrinkToFit="1"/>
    </xf>
    <xf numFmtId="41" fontId="15" fillId="0" borderId="2" xfId="1" applyFont="1" applyFill="1" applyBorder="1" applyAlignment="1">
      <alignment vertical="center" shrinkToFit="1"/>
    </xf>
    <xf numFmtId="0" fontId="15" fillId="3" borderId="2" xfId="0" applyFont="1" applyFill="1" applyBorder="1" applyAlignment="1">
      <alignment vertical="center" shrinkToFit="1"/>
    </xf>
    <xf numFmtId="0" fontId="15" fillId="4" borderId="2" xfId="0" applyFont="1" applyFill="1" applyBorder="1" applyAlignment="1">
      <alignment vertical="center" shrinkToFit="1"/>
    </xf>
    <xf numFmtId="41" fontId="15" fillId="4" borderId="2" xfId="0" applyNumberFormat="1" applyFont="1" applyFill="1" applyBorder="1" applyAlignment="1">
      <alignment vertical="center" shrinkToFit="1"/>
    </xf>
    <xf numFmtId="0" fontId="18" fillId="0" borderId="10" xfId="0" applyFont="1" applyBorder="1" applyAlignment="1">
      <alignment vertical="center" shrinkToFit="1"/>
    </xf>
    <xf numFmtId="41" fontId="15" fillId="5" borderId="2" xfId="0" applyNumberFormat="1" applyFont="1" applyFill="1" applyBorder="1" applyAlignment="1">
      <alignment vertical="center" shrinkToFit="1"/>
    </xf>
    <xf numFmtId="41" fontId="15" fillId="3" borderId="2" xfId="0" applyNumberFormat="1" applyFont="1" applyFill="1" applyBorder="1" applyAlignment="1">
      <alignment vertical="center" shrinkToFit="1"/>
    </xf>
    <xf numFmtId="0" fontId="15" fillId="0" borderId="0" xfId="0" applyFont="1" applyBorder="1" applyAlignment="1">
      <alignment horizontal="right" vertical="center" shrinkToFit="1"/>
    </xf>
    <xf numFmtId="0" fontId="15" fillId="0" borderId="0" xfId="0" applyNumberFormat="1" applyFont="1" applyBorder="1" applyAlignment="1">
      <alignment horizontal="right" vertical="center" shrinkToFit="1"/>
    </xf>
    <xf numFmtId="0" fontId="15" fillId="0" borderId="10" xfId="0" applyFont="1" applyBorder="1" applyAlignment="1">
      <alignment horizontal="left" vertical="center" shrinkToFit="1"/>
    </xf>
    <xf numFmtId="0" fontId="15" fillId="0" borderId="14" xfId="0" applyFont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5" fillId="2" borderId="5" xfId="0" applyFont="1" applyFill="1" applyBorder="1" applyAlignment="1">
      <alignment horizontal="center" vertical="center" wrapText="1"/>
    </xf>
    <xf numFmtId="41" fontId="15" fillId="0" borderId="15" xfId="0" applyNumberFormat="1" applyFont="1" applyBorder="1" applyAlignment="1">
      <alignment horizontal="right" vertical="center" wrapText="1"/>
    </xf>
    <xf numFmtId="0" fontId="15" fillId="0" borderId="15" xfId="0" applyFont="1" applyBorder="1" applyAlignment="1">
      <alignment horizontal="center" vertical="center" wrapText="1"/>
    </xf>
    <xf numFmtId="41" fontId="18" fillId="0" borderId="9" xfId="0" applyNumberFormat="1" applyFont="1" applyBorder="1" applyAlignment="1">
      <alignment horizontal="right" vertical="center" shrinkToFit="1"/>
    </xf>
    <xf numFmtId="0" fontId="18" fillId="0" borderId="14" xfId="0" applyFont="1" applyBorder="1" applyAlignment="1">
      <alignment vertical="center"/>
    </xf>
    <xf numFmtId="0" fontId="15" fillId="0" borderId="9" xfId="0" applyNumberFormat="1" applyFont="1" applyBorder="1" applyAlignment="1">
      <alignment horizontal="right" vertical="center" shrinkToFit="1"/>
    </xf>
    <xf numFmtId="41" fontId="15" fillId="5" borderId="15" xfId="0" applyNumberFormat="1" applyFont="1" applyFill="1" applyBorder="1" applyAlignment="1">
      <alignment horizontal="right" vertical="center" shrinkToFit="1"/>
    </xf>
    <xf numFmtId="0" fontId="0" fillId="0" borderId="0" xfId="0"/>
    <xf numFmtId="41" fontId="16" fillId="0" borderId="16" xfId="0" applyNumberFormat="1" applyFont="1" applyBorder="1" applyAlignment="1">
      <alignment vertical="center" wrapText="1"/>
    </xf>
    <xf numFmtId="0" fontId="14" fillId="0" borderId="16" xfId="0" applyFont="1" applyBorder="1" applyAlignment="1">
      <alignment vertical="center"/>
    </xf>
    <xf numFmtId="41" fontId="19" fillId="4" borderId="16" xfId="0" applyNumberFormat="1" applyFont="1" applyFill="1" applyBorder="1" applyAlignment="1">
      <alignment vertical="center" wrapText="1"/>
    </xf>
    <xf numFmtId="0" fontId="23" fillId="0" borderId="0" xfId="0" applyFont="1"/>
    <xf numFmtId="0" fontId="24" fillId="0" borderId="0" xfId="0" applyFont="1"/>
    <xf numFmtId="49" fontId="24" fillId="0" borderId="0" xfId="0" applyNumberFormat="1" applyFont="1"/>
    <xf numFmtId="0" fontId="0" fillId="0" borderId="0" xfId="0" applyAlignment="1">
      <alignment horizontal="center" vertical="center"/>
    </xf>
    <xf numFmtId="49" fontId="13" fillId="6" borderId="6" xfId="0" applyNumberFormat="1" applyFont="1" applyFill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41" fontId="25" fillId="0" borderId="6" xfId="0" applyNumberFormat="1" applyFont="1" applyBorder="1" applyAlignment="1">
      <alignment horizontal="center" vertical="center" wrapText="1"/>
    </xf>
    <xf numFmtId="0" fontId="25" fillId="0" borderId="6" xfId="0" applyNumberFormat="1" applyFont="1" applyBorder="1" applyAlignment="1">
      <alignment vertical="center" wrapText="1"/>
    </xf>
    <xf numFmtId="41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6" fillId="0" borderId="17" xfId="0" applyFont="1" applyBorder="1" applyAlignment="1">
      <alignment horizontal="left" vertical="center" wrapText="1"/>
    </xf>
    <xf numFmtId="41" fontId="25" fillId="0" borderId="6" xfId="1" applyNumberFormat="1" applyFont="1" applyFill="1" applyBorder="1" applyAlignment="1">
      <alignment vertical="center" wrapText="1"/>
    </xf>
    <xf numFmtId="41" fontId="25" fillId="0" borderId="6" xfId="1" applyNumberFormat="1" applyFont="1" applyFill="1" applyBorder="1" applyAlignment="1">
      <alignment horizontal="center" vertical="center" wrapText="1"/>
    </xf>
    <xf numFmtId="41" fontId="25" fillId="0" borderId="6" xfId="1" applyNumberFormat="1" applyFont="1" applyBorder="1" applyAlignment="1">
      <alignment horizontal="center" vertical="center" wrapText="1"/>
    </xf>
    <xf numFmtId="49" fontId="0" fillId="0" borderId="0" xfId="0" applyNumberFormat="1"/>
    <xf numFmtId="41" fontId="25" fillId="0" borderId="0" xfId="1" applyNumberFormat="1" applyFont="1" applyFill="1" applyBorder="1" applyAlignment="1">
      <alignment horizontal="center" vertical="center" wrapText="1"/>
    </xf>
    <xf numFmtId="41" fontId="3" fillId="0" borderId="0" xfId="0" applyNumberFormat="1" applyFont="1"/>
    <xf numFmtId="0" fontId="15" fillId="0" borderId="24" xfId="0" applyFont="1" applyBorder="1" applyAlignment="1">
      <alignment vertical="center" shrinkToFit="1"/>
    </xf>
    <xf numFmtId="0" fontId="15" fillId="0" borderId="24" xfId="0" applyFont="1" applyBorder="1" applyAlignment="1">
      <alignment horizontal="left" vertical="center" shrinkToFit="1"/>
    </xf>
    <xf numFmtId="0" fontId="15" fillId="0" borderId="25" xfId="0" applyNumberFormat="1" applyFont="1" applyBorder="1" applyAlignment="1">
      <alignment horizontal="right" vertical="center" shrinkToFit="1"/>
    </xf>
    <xf numFmtId="41" fontId="15" fillId="0" borderId="25" xfId="0" applyNumberFormat="1" applyFont="1" applyBorder="1" applyAlignment="1">
      <alignment horizontal="center" vertical="center"/>
    </xf>
    <xf numFmtId="41" fontId="15" fillId="0" borderId="26" xfId="1" applyFont="1" applyBorder="1" applyAlignment="1">
      <alignment vertical="center" shrinkToFit="1"/>
    </xf>
    <xf numFmtId="41" fontId="15" fillId="0" borderId="24" xfId="1" applyFont="1" applyBorder="1" applyAlignment="1">
      <alignment vertical="center" shrinkToFit="1"/>
    </xf>
    <xf numFmtId="41" fontId="17" fillId="0" borderId="2" xfId="1" applyFont="1" applyBorder="1" applyAlignment="1">
      <alignment vertical="center" shrinkToFit="1"/>
    </xf>
    <xf numFmtId="176" fontId="15" fillId="0" borderId="1" xfId="1" applyNumberFormat="1" applyFont="1" applyBorder="1" applyAlignment="1">
      <alignment vertical="center"/>
    </xf>
    <xf numFmtId="176" fontId="15" fillId="4" borderId="1" xfId="1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76" fontId="19" fillId="4" borderId="16" xfId="1" applyNumberFormat="1" applyFont="1" applyFill="1" applyBorder="1" applyAlignment="1">
      <alignment vertical="center" wrapText="1"/>
    </xf>
    <xf numFmtId="0" fontId="16" fillId="5" borderId="16" xfId="0" applyFont="1" applyFill="1" applyBorder="1" applyAlignment="1">
      <alignment vertical="center" wrapText="1"/>
    </xf>
    <xf numFmtId="41" fontId="17" fillId="0" borderId="1" xfId="1" applyNumberFormat="1" applyFont="1" applyBorder="1" applyAlignment="1">
      <alignment vertical="center" shrinkToFit="1"/>
    </xf>
    <xf numFmtId="41" fontId="17" fillId="0" borderId="2" xfId="1" applyNumberFormat="1" applyFont="1" applyBorder="1" applyAlignment="1">
      <alignment vertical="center" shrinkToFit="1"/>
    </xf>
    <xf numFmtId="41" fontId="17" fillId="3" borderId="1" xfId="1" applyNumberFormat="1" applyFont="1" applyFill="1" applyBorder="1" applyAlignment="1">
      <alignment vertical="center" shrinkToFit="1"/>
    </xf>
    <xf numFmtId="41" fontId="17" fillId="3" borderId="2" xfId="1" applyFont="1" applyFill="1" applyBorder="1" applyAlignment="1">
      <alignment vertical="center" shrinkToFit="1"/>
    </xf>
    <xf numFmtId="41" fontId="19" fillId="0" borderId="16" xfId="0" applyNumberFormat="1" applyFont="1" applyBorder="1" applyAlignment="1">
      <alignment vertical="center" wrapText="1"/>
    </xf>
    <xf numFmtId="41" fontId="16" fillId="0" borderId="16" xfId="1" applyFont="1" applyBorder="1" applyAlignment="1">
      <alignment vertical="center" wrapText="1"/>
    </xf>
    <xf numFmtId="41" fontId="19" fillId="0" borderId="16" xfId="0" applyNumberFormat="1" applyFont="1" applyFill="1" applyBorder="1" applyAlignment="1">
      <alignment vertical="center" wrapText="1"/>
    </xf>
    <xf numFmtId="176" fontId="19" fillId="0" borderId="16" xfId="1" applyNumberFormat="1" applyFont="1" applyFill="1" applyBorder="1" applyAlignment="1">
      <alignment vertical="center" wrapText="1"/>
    </xf>
    <xf numFmtId="177" fontId="19" fillId="0" borderId="30" xfId="0" applyNumberFormat="1" applyFont="1" applyBorder="1" applyAlignment="1">
      <alignment vertical="center" shrinkToFit="1"/>
    </xf>
    <xf numFmtId="177" fontId="19" fillId="4" borderId="30" xfId="0" applyNumberFormat="1" applyFont="1" applyFill="1" applyBorder="1" applyAlignment="1">
      <alignment vertical="center" shrinkToFit="1"/>
    </xf>
    <xf numFmtId="176" fontId="16" fillId="0" borderId="16" xfId="1" applyNumberFormat="1" applyFont="1" applyFill="1" applyBorder="1" applyAlignment="1">
      <alignment vertical="center" wrapText="1"/>
    </xf>
    <xf numFmtId="177" fontId="16" fillId="0" borderId="30" xfId="0" applyNumberFormat="1" applyFont="1" applyBorder="1" applyAlignment="1">
      <alignment vertical="center" shrinkToFit="1"/>
    </xf>
    <xf numFmtId="41" fontId="16" fillId="0" borderId="16" xfId="0" applyNumberFormat="1" applyFont="1" applyFill="1" applyBorder="1" applyAlignment="1">
      <alignment vertical="center" wrapText="1"/>
    </xf>
    <xf numFmtId="41" fontId="16" fillId="0" borderId="16" xfId="1" applyFont="1" applyFill="1" applyBorder="1" applyAlignment="1">
      <alignment vertical="center" wrapText="1"/>
    </xf>
    <xf numFmtId="41" fontId="19" fillId="4" borderId="16" xfId="1" applyFont="1" applyFill="1" applyBorder="1" applyAlignment="1">
      <alignment vertical="center" wrapText="1"/>
    </xf>
    <xf numFmtId="41" fontId="16" fillId="0" borderId="30" xfId="1" applyFont="1" applyBorder="1" applyAlignment="1">
      <alignment vertical="center" shrinkToFit="1"/>
    </xf>
    <xf numFmtId="0" fontId="15" fillId="0" borderId="32" xfId="0" applyFont="1" applyBorder="1" applyAlignment="1">
      <alignment vertical="center"/>
    </xf>
    <xf numFmtId="41" fontId="15" fillId="0" borderId="32" xfId="1" applyFont="1" applyBorder="1" applyAlignment="1">
      <alignment vertical="center"/>
    </xf>
    <xf numFmtId="0" fontId="15" fillId="2" borderId="38" xfId="0" applyFont="1" applyFill="1" applyBorder="1" applyAlignment="1">
      <alignment horizontal="center" vertical="center"/>
    </xf>
    <xf numFmtId="41" fontId="15" fillId="0" borderId="40" xfId="0" applyNumberFormat="1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41" fontId="17" fillId="4" borderId="40" xfId="0" applyNumberFormat="1" applyFont="1" applyFill="1" applyBorder="1" applyAlignment="1">
      <alignment vertical="center"/>
    </xf>
    <xf numFmtId="41" fontId="17" fillId="0" borderId="40" xfId="0" applyNumberFormat="1" applyFont="1" applyBorder="1" applyAlignment="1">
      <alignment vertical="center"/>
    </xf>
    <xf numFmtId="41" fontId="15" fillId="4" borderId="40" xfId="0" applyNumberFormat="1" applyFont="1" applyFill="1" applyBorder="1" applyAlignment="1">
      <alignment vertical="center"/>
    </xf>
    <xf numFmtId="0" fontId="15" fillId="4" borderId="40" xfId="0" applyFont="1" applyFill="1" applyBorder="1" applyAlignment="1">
      <alignment vertical="center"/>
    </xf>
    <xf numFmtId="41" fontId="17" fillId="0" borderId="40" xfId="0" applyNumberFormat="1" applyFont="1" applyBorder="1" applyAlignment="1">
      <alignment vertical="center" wrapTex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41" fontId="15" fillId="0" borderId="15" xfId="0" applyNumberFormat="1" applyFont="1" applyBorder="1" applyAlignment="1">
      <alignment horizontal="right" vertical="center"/>
    </xf>
    <xf numFmtId="0" fontId="15" fillId="0" borderId="15" xfId="0" applyFont="1" applyBorder="1" applyAlignment="1">
      <alignment horizontal="center" vertical="center"/>
    </xf>
    <xf numFmtId="41" fontId="15" fillId="5" borderId="15" xfId="0" applyNumberFormat="1" applyFont="1" applyFill="1" applyBorder="1" applyAlignment="1">
      <alignment horizontal="right" vertical="center"/>
    </xf>
    <xf numFmtId="0" fontId="15" fillId="5" borderId="15" xfId="0" applyFont="1" applyFill="1" applyBorder="1" applyAlignment="1">
      <alignment horizontal="center" vertical="center"/>
    </xf>
    <xf numFmtId="41" fontId="15" fillId="4" borderId="15" xfId="0" applyNumberFormat="1" applyFont="1" applyFill="1" applyBorder="1" applyAlignment="1">
      <alignment horizontal="right" vertical="center"/>
    </xf>
    <xf numFmtId="0" fontId="15" fillId="4" borderId="15" xfId="0" applyFont="1" applyFill="1" applyBorder="1" applyAlignment="1">
      <alignment horizontal="center" vertical="center"/>
    </xf>
    <xf numFmtId="0" fontId="15" fillId="0" borderId="26" xfId="0" applyFont="1" applyBorder="1" applyAlignment="1">
      <alignment vertical="center"/>
    </xf>
    <xf numFmtId="41" fontId="15" fillId="0" borderId="15" xfId="0" applyNumberFormat="1" applyFont="1" applyBorder="1" applyAlignment="1">
      <alignment horizontal="right" vertical="center" shrinkToFit="1"/>
    </xf>
    <xf numFmtId="41" fontId="17" fillId="0" borderId="44" xfId="0" applyNumberFormat="1" applyFont="1" applyBorder="1" applyAlignment="1">
      <alignment vertical="center" wrapText="1"/>
    </xf>
    <xf numFmtId="41" fontId="15" fillId="0" borderId="26" xfId="1" applyNumberFormat="1" applyFont="1" applyBorder="1" applyAlignment="1">
      <alignment vertical="center"/>
    </xf>
    <xf numFmtId="41" fontId="15" fillId="0" borderId="26" xfId="1" applyFont="1" applyBorder="1" applyAlignment="1">
      <alignment vertical="center"/>
    </xf>
    <xf numFmtId="41" fontId="15" fillId="0" borderId="25" xfId="0" applyNumberFormat="1" applyFont="1" applyBorder="1" applyAlignment="1">
      <alignment horizontal="right" vertical="center" shrinkToFit="1"/>
    </xf>
    <xf numFmtId="0" fontId="15" fillId="0" borderId="25" xfId="0" applyFont="1" applyBorder="1" applyAlignment="1">
      <alignment horizontal="center" vertical="center" wrapText="1"/>
    </xf>
    <xf numFmtId="41" fontId="15" fillId="0" borderId="45" xfId="0" applyNumberFormat="1" applyFont="1" applyBorder="1" applyAlignment="1">
      <alignment vertical="center" wrapText="1"/>
    </xf>
    <xf numFmtId="41" fontId="21" fillId="0" borderId="39" xfId="0" applyNumberFormat="1" applyFont="1" applyBorder="1" applyAlignment="1">
      <alignment vertical="center" wrapText="1"/>
    </xf>
    <xf numFmtId="41" fontId="15" fillId="0" borderId="21" xfId="0" applyNumberFormat="1" applyFont="1" applyBorder="1" applyAlignment="1">
      <alignment vertical="center" wrapText="1"/>
    </xf>
    <xf numFmtId="41" fontId="15" fillId="0" borderId="39" xfId="0" applyNumberFormat="1" applyFont="1" applyBorder="1" applyAlignment="1">
      <alignment vertical="center" wrapText="1"/>
    </xf>
    <xf numFmtId="41" fontId="17" fillId="0" borderId="39" xfId="0" applyNumberFormat="1" applyFont="1" applyBorder="1" applyAlignment="1">
      <alignment vertical="center" wrapText="1"/>
    </xf>
    <xf numFmtId="0" fontId="15" fillId="0" borderId="26" xfId="0" applyFont="1" applyBorder="1" applyAlignment="1">
      <alignment vertical="center" shrinkToFit="1"/>
    </xf>
    <xf numFmtId="0" fontId="15" fillId="0" borderId="9" xfId="0" applyFont="1" applyBorder="1" applyAlignment="1">
      <alignment vertical="center" shrinkToFit="1"/>
    </xf>
    <xf numFmtId="0" fontId="15" fillId="0" borderId="25" xfId="0" applyFont="1" applyBorder="1" applyAlignment="1">
      <alignment horizontal="left" vertical="center" shrinkToFit="1"/>
    </xf>
    <xf numFmtId="41" fontId="15" fillId="4" borderId="15" xfId="0" applyNumberFormat="1" applyFont="1" applyFill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41" fontId="15" fillId="0" borderId="26" xfId="1" applyNumberFormat="1" applyFont="1" applyBorder="1" applyAlignment="1">
      <alignment horizontal="center" vertical="center"/>
    </xf>
    <xf numFmtId="41" fontId="15" fillId="5" borderId="24" xfId="1" applyFont="1" applyFill="1" applyBorder="1" applyAlignment="1">
      <alignment vertical="center" shrinkToFit="1"/>
    </xf>
    <xf numFmtId="41" fontId="15" fillId="5" borderId="26" xfId="1" applyFont="1" applyFill="1" applyBorder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0" borderId="14" xfId="0" applyNumberFormat="1" applyFont="1" applyBorder="1" applyAlignment="1">
      <alignment vertical="center" shrinkToFit="1"/>
    </xf>
    <xf numFmtId="41" fontId="15" fillId="5" borderId="9" xfId="0" applyNumberFormat="1" applyFont="1" applyFill="1" applyBorder="1" applyAlignment="1">
      <alignment horizontal="right" vertical="center" wrapText="1"/>
    </xf>
    <xf numFmtId="0" fontId="15" fillId="5" borderId="9" xfId="0" applyFont="1" applyFill="1" applyBorder="1" applyAlignment="1">
      <alignment horizontal="center" vertical="center" wrapText="1"/>
    </xf>
    <xf numFmtId="41" fontId="15" fillId="5" borderId="9" xfId="0" applyNumberFormat="1" applyFont="1" applyFill="1" applyBorder="1" applyAlignment="1">
      <alignment horizontal="right" vertical="center" shrinkToFit="1"/>
    </xf>
    <xf numFmtId="41" fontId="15" fillId="5" borderId="10" xfId="1" applyFont="1" applyFill="1" applyBorder="1" applyAlignment="1">
      <alignment vertical="center" shrinkToFit="1"/>
    </xf>
    <xf numFmtId="0" fontId="15" fillId="5" borderId="15" xfId="0" applyNumberFormat="1" applyFont="1" applyFill="1" applyBorder="1" applyAlignment="1">
      <alignment horizontal="right" vertical="center" shrinkToFit="1"/>
    </xf>
    <xf numFmtId="0" fontId="15" fillId="4" borderId="15" xfId="0" applyNumberFormat="1" applyFont="1" applyFill="1" applyBorder="1" applyAlignment="1">
      <alignment horizontal="right" vertical="center" shrinkToFit="1"/>
    </xf>
    <xf numFmtId="0" fontId="15" fillId="0" borderId="15" xfId="0" applyNumberFormat="1" applyFont="1" applyBorder="1" applyAlignment="1">
      <alignment horizontal="right" vertical="center" shrinkToFit="1"/>
    </xf>
    <xf numFmtId="41" fontId="15" fillId="0" borderId="9" xfId="0" applyNumberFormat="1" applyFont="1" applyBorder="1" applyAlignment="1">
      <alignment horizontal="center" vertical="center"/>
    </xf>
    <xf numFmtId="0" fontId="15" fillId="3" borderId="15" xfId="0" applyNumberFormat="1" applyFont="1" applyFill="1" applyBorder="1" applyAlignment="1">
      <alignment horizontal="right" vertical="center" shrinkToFit="1"/>
    </xf>
    <xf numFmtId="0" fontId="15" fillId="3" borderId="15" xfId="0" applyFont="1" applyFill="1" applyBorder="1" applyAlignment="1">
      <alignment horizontal="center" vertical="center"/>
    </xf>
    <xf numFmtId="41" fontId="15" fillId="0" borderId="26" xfId="0" applyNumberFormat="1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3" fontId="15" fillId="0" borderId="25" xfId="0" applyNumberFormat="1" applyFont="1" applyBorder="1" applyAlignment="1">
      <alignment horizontal="right" vertical="center" shrinkToFit="1"/>
    </xf>
    <xf numFmtId="0" fontId="18" fillId="0" borderId="10" xfId="0" applyFont="1" applyBorder="1" applyAlignment="1">
      <alignment vertical="center"/>
    </xf>
    <xf numFmtId="3" fontId="15" fillId="0" borderId="0" xfId="0" applyNumberFormat="1" applyFont="1" applyBorder="1" applyAlignment="1">
      <alignment horizontal="right" vertical="center" shrinkToFit="1"/>
    </xf>
    <xf numFmtId="41" fontId="17" fillId="4" borderId="44" xfId="0" applyNumberFormat="1" applyFont="1" applyFill="1" applyBorder="1" applyAlignment="1">
      <alignment vertical="center" shrinkToFit="1"/>
    </xf>
    <xf numFmtId="0" fontId="15" fillId="0" borderId="38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 shrinkToFit="1"/>
    </xf>
    <xf numFmtId="41" fontId="15" fillId="0" borderId="15" xfId="0" applyNumberFormat="1" applyFont="1" applyBorder="1" applyAlignment="1">
      <alignment horizontal="center" vertical="center"/>
    </xf>
    <xf numFmtId="0" fontId="15" fillId="4" borderId="16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41" fontId="15" fillId="5" borderId="0" xfId="0" applyNumberFormat="1" applyFont="1" applyFill="1" applyBorder="1" applyAlignment="1">
      <alignment horizontal="right" vertical="center" shrinkToFit="1"/>
    </xf>
    <xf numFmtId="0" fontId="15" fillId="5" borderId="0" xfId="0" applyFont="1" applyFill="1" applyBorder="1" applyAlignment="1">
      <alignment horizontal="center" vertical="center" wrapText="1"/>
    </xf>
    <xf numFmtId="41" fontId="16" fillId="0" borderId="16" xfId="1" applyFont="1" applyBorder="1" applyAlignment="1">
      <alignment horizontal="right" vertical="center" wrapText="1"/>
    </xf>
    <xf numFmtId="176" fontId="19" fillId="0" borderId="16" xfId="1" applyNumberFormat="1" applyFont="1" applyBorder="1" applyAlignment="1">
      <alignment horizontal="right" vertical="center" wrapText="1"/>
    </xf>
    <xf numFmtId="176" fontId="19" fillId="0" borderId="16" xfId="1" applyNumberFormat="1" applyFont="1" applyBorder="1" applyAlignment="1">
      <alignment horizontal="right" vertical="center" shrinkToFit="1"/>
    </xf>
    <xf numFmtId="176" fontId="19" fillId="4" borderId="16" xfId="1" applyNumberFormat="1" applyFont="1" applyFill="1" applyBorder="1" applyAlignment="1">
      <alignment horizontal="right" vertical="center" wrapText="1"/>
    </xf>
    <xf numFmtId="176" fontId="16" fillId="0" borderId="16" xfId="1" applyNumberFormat="1" applyFont="1" applyBorder="1" applyAlignment="1">
      <alignment horizontal="right" vertical="center" wrapText="1"/>
    </xf>
    <xf numFmtId="176" fontId="19" fillId="4" borderId="16" xfId="1" applyNumberFormat="1" applyFont="1" applyFill="1" applyBorder="1" applyAlignment="1">
      <alignment horizontal="right" vertical="center" shrinkToFit="1"/>
    </xf>
    <xf numFmtId="41" fontId="15" fillId="0" borderId="26" xfId="1" applyFont="1" applyBorder="1" applyAlignment="1">
      <alignment horizontal="center" vertical="center" shrinkToFit="1"/>
    </xf>
    <xf numFmtId="41" fontId="15" fillId="0" borderId="3" xfId="1" applyFont="1" applyBorder="1" applyAlignment="1">
      <alignment horizontal="center" vertical="center" shrinkToFit="1"/>
    </xf>
    <xf numFmtId="0" fontId="15" fillId="7" borderId="0" xfId="0" applyFont="1" applyFill="1" applyAlignment="1">
      <alignment vertical="center"/>
    </xf>
    <xf numFmtId="41" fontId="15" fillId="7" borderId="0" xfId="0" applyNumberFormat="1" applyFont="1" applyFill="1" applyAlignment="1">
      <alignment vertical="center"/>
    </xf>
    <xf numFmtId="41" fontId="18" fillId="0" borderId="0" xfId="0" applyNumberFormat="1" applyFont="1" applyBorder="1" applyAlignment="1">
      <alignment horizontal="right" vertical="center" shrinkToFit="1"/>
    </xf>
    <xf numFmtId="41" fontId="15" fillId="5" borderId="0" xfId="0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1" fontId="15" fillId="5" borderId="1" xfId="1" applyFont="1" applyFill="1" applyBorder="1" applyAlignment="1">
      <alignment vertical="center" shrinkToFit="1"/>
    </xf>
    <xf numFmtId="41" fontId="15" fillId="5" borderId="1" xfId="1" applyFont="1" applyFill="1" applyBorder="1" applyAlignment="1">
      <alignment horizontal="center" vertical="center" shrinkToFit="1"/>
    </xf>
    <xf numFmtId="0" fontId="15" fillId="2" borderId="24" xfId="0" applyFont="1" applyFill="1" applyBorder="1" applyAlignment="1">
      <alignment horizontal="center" vertical="center" wrapText="1"/>
    </xf>
    <xf numFmtId="41" fontId="15" fillId="0" borderId="4" xfId="0" applyNumberFormat="1" applyFont="1" applyBorder="1" applyAlignment="1">
      <alignment vertical="center"/>
    </xf>
    <xf numFmtId="41" fontId="15" fillId="5" borderId="4" xfId="0" applyNumberFormat="1" applyFont="1" applyFill="1" applyBorder="1" applyAlignment="1">
      <alignment vertical="center"/>
    </xf>
    <xf numFmtId="41" fontId="17" fillId="4" borderId="4" xfId="0" applyNumberFormat="1" applyFont="1" applyFill="1" applyBorder="1" applyAlignment="1">
      <alignment vertical="center"/>
    </xf>
    <xf numFmtId="41" fontId="17" fillId="0" borderId="4" xfId="0" applyNumberFormat="1" applyFont="1" applyBorder="1" applyAlignment="1">
      <alignment vertical="center" wrapText="1"/>
    </xf>
    <xf numFmtId="41" fontId="15" fillId="0" borderId="49" xfId="0" applyNumberFormat="1" applyFont="1" applyBorder="1" applyAlignment="1">
      <alignment vertical="center" wrapText="1"/>
    </xf>
    <xf numFmtId="41" fontId="21" fillId="0" borderId="50" xfId="0" applyNumberFormat="1" applyFont="1" applyBorder="1" applyAlignment="1">
      <alignment vertical="center" wrapText="1"/>
    </xf>
    <xf numFmtId="41" fontId="15" fillId="0" borderId="51" xfId="0" applyNumberFormat="1" applyFont="1" applyBorder="1" applyAlignment="1">
      <alignment vertical="center" wrapText="1"/>
    </xf>
    <xf numFmtId="41" fontId="15" fillId="0" borderId="50" xfId="0" applyNumberFormat="1" applyFont="1" applyBorder="1" applyAlignment="1">
      <alignment vertical="center" wrapText="1"/>
    </xf>
    <xf numFmtId="41" fontId="17" fillId="0" borderId="50" xfId="0" applyNumberFormat="1" applyFont="1" applyBorder="1" applyAlignment="1">
      <alignment vertical="center" wrapText="1"/>
    </xf>
    <xf numFmtId="41" fontId="15" fillId="3" borderId="2" xfId="1" applyFont="1" applyFill="1" applyBorder="1" applyAlignment="1">
      <alignment vertical="center" shrinkToFit="1"/>
    </xf>
    <xf numFmtId="41" fontId="15" fillId="3" borderId="15" xfId="0" applyNumberFormat="1" applyFont="1" applyFill="1" applyBorder="1" applyAlignment="1">
      <alignment horizontal="right" vertical="center" shrinkToFit="1"/>
    </xf>
    <xf numFmtId="41" fontId="17" fillId="3" borderId="4" xfId="0" applyNumberFormat="1" applyFont="1" applyFill="1" applyBorder="1" applyAlignment="1">
      <alignment vertical="center"/>
    </xf>
    <xf numFmtId="41" fontId="17" fillId="0" borderId="49" xfId="0" applyNumberFormat="1" applyFont="1" applyBorder="1" applyAlignment="1">
      <alignment vertical="center" wrapText="1"/>
    </xf>
    <xf numFmtId="41" fontId="15" fillId="0" borderId="4" xfId="0" applyNumberFormat="1" applyFont="1" applyBorder="1" applyAlignment="1">
      <alignment vertical="center" wrapText="1"/>
    </xf>
    <xf numFmtId="41" fontId="17" fillId="0" borderId="50" xfId="0" applyNumberFormat="1" applyFont="1" applyBorder="1" applyAlignment="1">
      <alignment vertical="center"/>
    </xf>
    <xf numFmtId="41" fontId="15" fillId="0" borderId="49" xfId="0" applyNumberFormat="1" applyFont="1" applyBorder="1" applyAlignment="1">
      <alignment vertical="center"/>
    </xf>
    <xf numFmtId="41" fontId="15" fillId="0" borderId="51" xfId="0" applyNumberFormat="1" applyFont="1" applyBorder="1" applyAlignment="1">
      <alignment vertical="center"/>
    </xf>
    <xf numFmtId="41" fontId="15" fillId="4" borderId="4" xfId="0" applyNumberFormat="1" applyFont="1" applyFill="1" applyBorder="1" applyAlignment="1">
      <alignment vertical="center"/>
    </xf>
    <xf numFmtId="41" fontId="17" fillId="0" borderId="4" xfId="0" applyNumberFormat="1" applyFont="1" applyBorder="1" applyAlignment="1">
      <alignment vertical="center"/>
    </xf>
    <xf numFmtId="41" fontId="15" fillId="5" borderId="51" xfId="0" applyNumberFormat="1" applyFont="1" applyFill="1" applyBorder="1" applyAlignment="1">
      <alignment vertical="center" wrapText="1"/>
    </xf>
    <xf numFmtId="41" fontId="15" fillId="5" borderId="50" xfId="0" applyNumberFormat="1" applyFont="1" applyFill="1" applyBorder="1" applyAlignment="1">
      <alignment vertical="center" wrapText="1"/>
    </xf>
    <xf numFmtId="41" fontId="15" fillId="5" borderId="51" xfId="0" applyNumberFormat="1" applyFont="1" applyFill="1" applyBorder="1" applyAlignment="1">
      <alignment vertical="center"/>
    </xf>
    <xf numFmtId="41" fontId="15" fillId="5" borderId="50" xfId="0" applyNumberFormat="1" applyFont="1" applyFill="1" applyBorder="1" applyAlignment="1">
      <alignment vertical="center"/>
    </xf>
    <xf numFmtId="41" fontId="15" fillId="0" borderId="50" xfId="0" applyNumberFormat="1" applyFont="1" applyBorder="1" applyAlignment="1">
      <alignment vertical="center"/>
    </xf>
    <xf numFmtId="41" fontId="15" fillId="5" borderId="4" xfId="0" applyNumberFormat="1" applyFont="1" applyFill="1" applyBorder="1" applyAlignment="1">
      <alignment vertical="center" wrapText="1"/>
    </xf>
    <xf numFmtId="41" fontId="17" fillId="5" borderId="4" xfId="0" applyNumberFormat="1" applyFont="1" applyFill="1" applyBorder="1" applyAlignment="1">
      <alignment vertical="center"/>
    </xf>
    <xf numFmtId="41" fontId="15" fillId="3" borderId="4" xfId="0" applyNumberFormat="1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3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vertical="center"/>
    </xf>
    <xf numFmtId="41" fontId="15" fillId="8" borderId="1" xfId="1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42" xfId="0" applyFont="1" applyBorder="1" applyAlignment="1">
      <alignment vertical="center" wrapText="1"/>
    </xf>
    <xf numFmtId="41" fontId="15" fillId="0" borderId="42" xfId="1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41" fontId="17" fillId="0" borderId="1" xfId="1" applyFont="1" applyBorder="1" applyAlignment="1">
      <alignment vertical="center"/>
    </xf>
    <xf numFmtId="41" fontId="17" fillId="4" borderId="1" xfId="1" applyFont="1" applyFill="1" applyBorder="1" applyAlignment="1">
      <alignment vertical="center"/>
    </xf>
    <xf numFmtId="41" fontId="19" fillId="0" borderId="16" xfId="1" applyFont="1" applyBorder="1" applyAlignment="1">
      <alignment vertical="center" wrapText="1"/>
    </xf>
    <xf numFmtId="176" fontId="16" fillId="0" borderId="32" xfId="1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1" fontId="15" fillId="0" borderId="0" xfId="1" applyFont="1" applyBorder="1" applyAlignment="1">
      <alignment horizontal="right" vertical="center" shrinkToFit="1"/>
    </xf>
    <xf numFmtId="0" fontId="15" fillId="0" borderId="1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5" fillId="3" borderId="15" xfId="0" applyFont="1" applyFill="1" applyBorder="1" applyAlignment="1">
      <alignment vertical="center"/>
    </xf>
    <xf numFmtId="0" fontId="13" fillId="6" borderId="6" xfId="0" applyFont="1" applyFill="1" applyBorder="1" applyAlignment="1">
      <alignment horizontal="center" vertical="center" wrapText="1"/>
    </xf>
    <xf numFmtId="0" fontId="25" fillId="0" borderId="17" xfId="0" applyNumberFormat="1" applyFont="1" applyBorder="1" applyAlignment="1">
      <alignment vertical="center" wrapText="1"/>
    </xf>
    <xf numFmtId="41" fontId="15" fillId="0" borderId="4" xfId="1" applyFont="1" applyBorder="1" applyAlignment="1">
      <alignment vertical="center"/>
    </xf>
    <xf numFmtId="41" fontId="17" fillId="3" borderId="1" xfId="0" applyNumberFormat="1" applyFont="1" applyFill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15" fillId="0" borderId="52" xfId="0" applyFont="1" applyBorder="1" applyAlignment="1">
      <alignment vertical="center"/>
    </xf>
    <xf numFmtId="41" fontId="17" fillId="0" borderId="16" xfId="1" applyFont="1" applyBorder="1" applyAlignment="1">
      <alignment vertical="center"/>
    </xf>
    <xf numFmtId="41" fontId="17" fillId="4" borderId="16" xfId="1" applyFont="1" applyFill="1" applyBorder="1" applyAlignment="1">
      <alignment vertical="center"/>
    </xf>
    <xf numFmtId="9" fontId="17" fillId="0" borderId="30" xfId="10" applyFont="1" applyBorder="1" applyAlignment="1">
      <alignment vertical="center"/>
    </xf>
    <xf numFmtId="9" fontId="17" fillId="4" borderId="30" xfId="10" applyFont="1" applyFill="1" applyBorder="1" applyAlignment="1">
      <alignment vertical="center"/>
    </xf>
    <xf numFmtId="9" fontId="15" fillId="0" borderId="33" xfId="10" applyFont="1" applyBorder="1" applyAlignment="1">
      <alignment vertical="center"/>
    </xf>
    <xf numFmtId="0" fontId="25" fillId="0" borderId="8" xfId="0" applyNumberFormat="1" applyFont="1" applyBorder="1" applyAlignment="1">
      <alignment vertical="center" wrapText="1"/>
    </xf>
    <xf numFmtId="9" fontId="25" fillId="0" borderId="6" xfId="0" applyNumberFormat="1" applyFont="1" applyBorder="1" applyAlignment="1">
      <alignment horizontal="center" vertical="center" wrapText="1"/>
    </xf>
    <xf numFmtId="0" fontId="26" fillId="0" borderId="6" xfId="11" applyFont="1" applyBorder="1" applyAlignment="1">
      <alignment vertical="center" wrapText="1"/>
    </xf>
    <xf numFmtId="0" fontId="25" fillId="0" borderId="6" xfId="8" applyNumberFormat="1" applyFont="1" applyBorder="1" applyAlignment="1">
      <alignment vertical="center" wrapText="1"/>
    </xf>
    <xf numFmtId="0" fontId="25" fillId="0" borderId="8" xfId="8" applyNumberFormat="1" applyFont="1" applyBorder="1" applyAlignment="1">
      <alignment vertical="center" wrapText="1"/>
    </xf>
    <xf numFmtId="0" fontId="31" fillId="9" borderId="53" xfId="0" applyFont="1" applyFill="1" applyBorder="1" applyAlignment="1">
      <alignment horizontal="center" vertical="center" wrapText="1"/>
    </xf>
    <xf numFmtId="14" fontId="31" fillId="9" borderId="53" xfId="0" applyNumberFormat="1" applyFont="1" applyFill="1" applyBorder="1" applyAlignment="1">
      <alignment horizontal="center" vertical="center" wrapText="1"/>
    </xf>
    <xf numFmtId="0" fontId="31" fillId="9" borderId="53" xfId="0" applyFont="1" applyFill="1" applyBorder="1" applyAlignment="1">
      <alignment horizontal="left" vertical="center" wrapText="1"/>
    </xf>
    <xf numFmtId="0" fontId="32" fillId="9" borderId="53" xfId="0" applyFont="1" applyFill="1" applyBorder="1" applyAlignment="1">
      <alignment horizontal="right" vertical="center" wrapText="1"/>
    </xf>
    <xf numFmtId="3" fontId="32" fillId="9" borderId="53" xfId="0" applyNumberFormat="1" applyFont="1" applyFill="1" applyBorder="1" applyAlignment="1">
      <alignment horizontal="right" vertical="center" wrapText="1"/>
    </xf>
    <xf numFmtId="178" fontId="32" fillId="9" borderId="53" xfId="0" applyNumberFormat="1" applyFont="1" applyFill="1" applyBorder="1" applyAlignment="1">
      <alignment horizontal="right" vertical="center" wrapText="1"/>
    </xf>
    <xf numFmtId="0" fontId="31" fillId="10" borderId="55" xfId="0" applyFont="1" applyFill="1" applyBorder="1" applyAlignment="1">
      <alignment horizontal="center" vertical="center" wrapText="1"/>
    </xf>
    <xf numFmtId="0" fontId="32" fillId="10" borderId="56" xfId="0" applyFont="1" applyFill="1" applyBorder="1" applyAlignment="1">
      <alignment horizontal="center" vertical="center" wrapText="1"/>
    </xf>
    <xf numFmtId="14" fontId="31" fillId="10" borderId="55" xfId="0" applyNumberFormat="1" applyFont="1" applyFill="1" applyBorder="1" applyAlignment="1">
      <alignment horizontal="center" vertical="center" wrapText="1"/>
    </xf>
    <xf numFmtId="0" fontId="31" fillId="10" borderId="55" xfId="0" applyFont="1" applyFill="1" applyBorder="1" applyAlignment="1">
      <alignment horizontal="left" vertical="center" wrapText="1"/>
    </xf>
    <xf numFmtId="3" fontId="32" fillId="10" borderId="55" xfId="0" applyNumberFormat="1" applyFont="1" applyFill="1" applyBorder="1" applyAlignment="1">
      <alignment horizontal="right" vertical="center" wrapText="1"/>
    </xf>
    <xf numFmtId="0" fontId="32" fillId="10" borderId="55" xfId="0" applyFont="1" applyFill="1" applyBorder="1" applyAlignment="1">
      <alignment horizontal="right" vertical="center" wrapText="1"/>
    </xf>
    <xf numFmtId="178" fontId="32" fillId="10" borderId="55" xfId="0" applyNumberFormat="1" applyFont="1" applyFill="1" applyBorder="1" applyAlignment="1">
      <alignment horizontal="right" vertical="center" wrapText="1"/>
    </xf>
    <xf numFmtId="0" fontId="31" fillId="9" borderId="55" xfId="0" applyFont="1" applyFill="1" applyBorder="1" applyAlignment="1">
      <alignment horizontal="center" vertical="center" wrapText="1"/>
    </xf>
    <xf numFmtId="0" fontId="32" fillId="9" borderId="56" xfId="0" applyFont="1" applyFill="1" applyBorder="1" applyAlignment="1">
      <alignment horizontal="center" vertical="center" wrapText="1"/>
    </xf>
    <xf numFmtId="14" fontId="31" fillId="9" borderId="55" xfId="0" applyNumberFormat="1" applyFont="1" applyFill="1" applyBorder="1" applyAlignment="1">
      <alignment horizontal="center" vertical="center" wrapText="1"/>
    </xf>
    <xf numFmtId="0" fontId="31" fillId="9" borderId="55" xfId="0" applyFont="1" applyFill="1" applyBorder="1" applyAlignment="1">
      <alignment horizontal="left" vertical="center" wrapText="1"/>
    </xf>
    <xf numFmtId="3" fontId="32" fillId="9" borderId="55" xfId="0" applyNumberFormat="1" applyFont="1" applyFill="1" applyBorder="1" applyAlignment="1">
      <alignment horizontal="right" vertical="center" wrapText="1"/>
    </xf>
    <xf numFmtId="0" fontId="32" fillId="9" borderId="55" xfId="0" applyFont="1" applyFill="1" applyBorder="1" applyAlignment="1">
      <alignment horizontal="right" vertical="center" wrapText="1"/>
    </xf>
    <xf numFmtId="178" fontId="32" fillId="9" borderId="55" xfId="0" applyNumberFormat="1" applyFont="1" applyFill="1" applyBorder="1" applyAlignment="1">
      <alignment horizontal="right" vertical="center" wrapText="1"/>
    </xf>
    <xf numFmtId="0" fontId="32" fillId="10" borderId="55" xfId="0" applyFont="1" applyFill="1" applyBorder="1" applyAlignment="1">
      <alignment horizontal="center" vertical="center" wrapText="1"/>
    </xf>
    <xf numFmtId="0" fontId="33" fillId="9" borderId="55" xfId="0" applyFont="1" applyFill="1" applyBorder="1" applyAlignment="1">
      <alignment horizontal="center" vertical="center" wrapText="1"/>
    </xf>
    <xf numFmtId="3" fontId="33" fillId="9" borderId="55" xfId="0" applyNumberFormat="1" applyFont="1" applyFill="1" applyBorder="1" applyAlignment="1">
      <alignment horizontal="right" vertical="center" wrapText="1"/>
    </xf>
    <xf numFmtId="178" fontId="33" fillId="9" borderId="55" xfId="0" applyNumberFormat="1" applyFont="1" applyFill="1" applyBorder="1" applyAlignment="1">
      <alignment horizontal="right" vertical="center" wrapText="1"/>
    </xf>
    <xf numFmtId="0" fontId="33" fillId="9" borderId="55" xfId="0" applyFont="1" applyFill="1" applyBorder="1" applyAlignment="1">
      <alignment horizontal="right" vertical="center" wrapText="1"/>
    </xf>
    <xf numFmtId="0" fontId="32" fillId="9" borderId="55" xfId="0" applyFont="1" applyFill="1" applyBorder="1" applyAlignment="1">
      <alignment horizontal="center" vertical="center" wrapText="1"/>
    </xf>
    <xf numFmtId="0" fontId="33" fillId="10" borderId="55" xfId="0" applyFont="1" applyFill="1" applyBorder="1" applyAlignment="1">
      <alignment horizontal="center" vertical="center" wrapText="1"/>
    </xf>
    <xf numFmtId="3" fontId="33" fillId="10" borderId="55" xfId="0" applyNumberFormat="1" applyFont="1" applyFill="1" applyBorder="1" applyAlignment="1">
      <alignment horizontal="right" vertical="center" wrapText="1"/>
    </xf>
    <xf numFmtId="0" fontId="33" fillId="10" borderId="55" xfId="0" applyFont="1" applyFill="1" applyBorder="1" applyAlignment="1">
      <alignment horizontal="right" vertical="center" wrapText="1"/>
    </xf>
    <xf numFmtId="178" fontId="33" fillId="10" borderId="55" xfId="0" applyNumberFormat="1" applyFont="1" applyFill="1" applyBorder="1" applyAlignment="1">
      <alignment horizontal="right" vertical="center" wrapText="1"/>
    </xf>
    <xf numFmtId="0" fontId="29" fillId="0" borderId="0" xfId="0" applyFont="1" applyBorder="1" applyAlignment="1">
      <alignment horizontal="center" vertical="center"/>
    </xf>
    <xf numFmtId="0" fontId="30" fillId="4" borderId="53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6" xfId="0" applyFont="1" applyFill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30" fillId="0" borderId="53" xfId="0" applyFont="1" applyBorder="1" applyAlignment="1">
      <alignment horizontal="center" vertical="center" wrapText="1"/>
    </xf>
    <xf numFmtId="0" fontId="33" fillId="9" borderId="53" xfId="0" applyFont="1" applyFill="1" applyBorder="1" applyAlignment="1">
      <alignment horizontal="center" vertical="center" wrapText="1"/>
    </xf>
    <xf numFmtId="0" fontId="32" fillId="9" borderId="53" xfId="0" applyFont="1" applyFill="1" applyBorder="1" applyAlignment="1">
      <alignment horizontal="left" vertical="center" wrapText="1"/>
    </xf>
    <xf numFmtId="179" fontId="32" fillId="9" borderId="53" xfId="0" applyNumberFormat="1" applyFont="1" applyFill="1" applyBorder="1" applyAlignment="1">
      <alignment horizontal="right" vertical="center" wrapText="1"/>
    </xf>
    <xf numFmtId="179" fontId="33" fillId="10" borderId="55" xfId="0" applyNumberFormat="1" applyFont="1" applyFill="1" applyBorder="1" applyAlignment="1">
      <alignment horizontal="right" vertical="center" wrapText="1"/>
    </xf>
    <xf numFmtId="0" fontId="32" fillId="9" borderId="55" xfId="0" applyFont="1" applyFill="1" applyBorder="1" applyAlignment="1">
      <alignment horizontal="left" vertical="center" wrapText="1"/>
    </xf>
    <xf numFmtId="179" fontId="32" fillId="9" borderId="55" xfId="0" applyNumberFormat="1" applyFont="1" applyFill="1" applyBorder="1" applyAlignment="1">
      <alignment horizontal="right" vertical="center" wrapText="1"/>
    </xf>
    <xf numFmtId="0" fontId="32" fillId="10" borderId="55" xfId="0" applyFont="1" applyFill="1" applyBorder="1" applyAlignment="1">
      <alignment horizontal="left" vertical="center" wrapText="1"/>
    </xf>
    <xf numFmtId="179" fontId="32" fillId="10" borderId="55" xfId="0" applyNumberFormat="1" applyFont="1" applyFill="1" applyBorder="1" applyAlignment="1">
      <alignment horizontal="right" vertical="center" wrapText="1"/>
    </xf>
    <xf numFmtId="179" fontId="33" fillId="9" borderId="55" xfId="0" applyNumberFormat="1" applyFont="1" applyFill="1" applyBorder="1" applyAlignment="1">
      <alignment horizontal="right" vertical="center" wrapText="1"/>
    </xf>
    <xf numFmtId="0" fontId="34" fillId="0" borderId="53" xfId="0" applyFont="1" applyBorder="1" applyAlignment="1">
      <alignment horizontal="center" vertical="center" wrapText="1"/>
    </xf>
    <xf numFmtId="178" fontId="34" fillId="0" borderId="53" xfId="0" applyNumberFormat="1" applyFont="1" applyBorder="1" applyAlignment="1">
      <alignment horizontal="right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41" fontId="15" fillId="0" borderId="16" xfId="1" applyFont="1" applyBorder="1" applyAlignment="1">
      <alignment vertical="center" wrapText="1"/>
    </xf>
    <xf numFmtId="41" fontId="19" fillId="0" borderId="16" xfId="1" applyFont="1" applyFill="1" applyBorder="1" applyAlignment="1">
      <alignment vertical="center" wrapText="1"/>
    </xf>
    <xf numFmtId="41" fontId="15" fillId="0" borderId="16" xfId="1" applyFont="1" applyBorder="1" applyAlignment="1">
      <alignment vertical="center"/>
    </xf>
    <xf numFmtId="177" fontId="19" fillId="0" borderId="31" xfId="0" applyNumberFormat="1" applyFont="1" applyFill="1" applyBorder="1" applyAlignment="1">
      <alignment vertical="center" shrinkToFit="1"/>
    </xf>
    <xf numFmtId="177" fontId="19" fillId="4" borderId="31" xfId="0" applyNumberFormat="1" applyFont="1" applyFill="1" applyBorder="1" applyAlignment="1">
      <alignment vertical="center" shrinkToFit="1"/>
    </xf>
    <xf numFmtId="177" fontId="16" fillId="0" borderId="31" xfId="0" applyNumberFormat="1" applyFont="1" applyFill="1" applyBorder="1" applyAlignment="1">
      <alignment vertical="center" shrinkToFit="1"/>
    </xf>
    <xf numFmtId="177" fontId="16" fillId="4" borderId="31" xfId="0" applyNumberFormat="1" applyFont="1" applyFill="1" applyBorder="1" applyAlignment="1">
      <alignment vertical="center" shrinkToFit="1"/>
    </xf>
    <xf numFmtId="0" fontId="14" fillId="0" borderId="29" xfId="0" applyFont="1" applyBorder="1" applyAlignment="1">
      <alignment vertical="center"/>
    </xf>
    <xf numFmtId="0" fontId="16" fillId="2" borderId="57" xfId="0" applyFont="1" applyFill="1" applyBorder="1" applyAlignment="1">
      <alignment horizontal="center" vertical="center" shrinkToFit="1"/>
    </xf>
    <xf numFmtId="0" fontId="16" fillId="0" borderId="29" xfId="0" applyFont="1" applyFill="1" applyBorder="1" applyAlignment="1">
      <alignment vertical="center" wrapText="1"/>
    </xf>
    <xf numFmtId="0" fontId="16" fillId="0" borderId="52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41" fontId="16" fillId="0" borderId="32" xfId="1" applyFont="1" applyBorder="1" applyAlignment="1">
      <alignment vertical="center" wrapText="1"/>
    </xf>
    <xf numFmtId="41" fontId="16" fillId="0" borderId="32" xfId="1" applyFont="1" applyFill="1" applyBorder="1" applyAlignment="1">
      <alignment vertical="center" wrapText="1"/>
    </xf>
    <xf numFmtId="177" fontId="16" fillId="0" borderId="58" xfId="0" applyNumberFormat="1" applyFont="1" applyFill="1" applyBorder="1" applyAlignment="1">
      <alignment vertical="center" shrinkToFit="1"/>
    </xf>
    <xf numFmtId="41" fontId="16" fillId="0" borderId="32" xfId="0" applyNumberFormat="1" applyFont="1" applyBorder="1" applyAlignment="1">
      <alignment vertical="center" wrapText="1"/>
    </xf>
    <xf numFmtId="177" fontId="16" fillId="0" borderId="33" xfId="0" applyNumberFormat="1" applyFont="1" applyBorder="1" applyAlignment="1">
      <alignment vertical="center" shrinkToFit="1"/>
    </xf>
    <xf numFmtId="0" fontId="16" fillId="0" borderId="27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41" fontId="16" fillId="0" borderId="28" xfId="0" applyNumberFormat="1" applyFont="1" applyBorder="1" applyAlignment="1">
      <alignment vertical="center" wrapText="1"/>
    </xf>
    <xf numFmtId="176" fontId="16" fillId="0" borderId="28" xfId="1" applyNumberFormat="1" applyFont="1" applyBorder="1" applyAlignment="1">
      <alignment horizontal="right" vertical="center" wrapText="1"/>
    </xf>
    <xf numFmtId="177" fontId="16" fillId="0" borderId="46" xfId="0" applyNumberFormat="1" applyFont="1" applyBorder="1" applyAlignment="1">
      <alignment vertical="center" shrinkToFit="1"/>
    </xf>
    <xf numFmtId="0" fontId="32" fillId="10" borderId="54" xfId="0" applyFont="1" applyFill="1" applyBorder="1" applyAlignment="1">
      <alignment horizontal="center" vertical="center" wrapText="1"/>
    </xf>
    <xf numFmtId="0" fontId="33" fillId="10" borderId="53" xfId="0" applyFont="1" applyFill="1" applyBorder="1" applyAlignment="1">
      <alignment horizontal="center" vertical="center" wrapText="1"/>
    </xf>
    <xf numFmtId="0" fontId="32" fillId="9" borderId="53" xfId="0" applyFont="1" applyFill="1" applyBorder="1" applyAlignment="1">
      <alignment horizontal="center" vertical="center" wrapText="1"/>
    </xf>
    <xf numFmtId="41" fontId="17" fillId="0" borderId="1" xfId="0" applyNumberFormat="1" applyFont="1" applyBorder="1" applyAlignment="1">
      <alignment vertical="center" shrinkToFit="1"/>
    </xf>
    <xf numFmtId="41" fontId="17" fillId="3" borderId="1" xfId="0" applyNumberFormat="1" applyFont="1" applyFill="1" applyBorder="1" applyAlignment="1">
      <alignment vertical="center" shrinkToFit="1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5" fillId="0" borderId="29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4" borderId="16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6" fillId="0" borderId="29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4" borderId="16" xfId="0" applyFont="1" applyFill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vertical="center" wrapText="1"/>
    </xf>
    <xf numFmtId="0" fontId="16" fillId="0" borderId="59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shrinkToFit="1"/>
    </xf>
    <xf numFmtId="0" fontId="15" fillId="4" borderId="1" xfId="0" applyFont="1" applyFill="1" applyBorder="1" applyAlignment="1">
      <alignment horizontal="left" vertical="center"/>
    </xf>
    <xf numFmtId="0" fontId="15" fillId="0" borderId="38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15" fillId="4" borderId="4" xfId="0" applyFont="1" applyFill="1" applyBorder="1" applyAlignment="1">
      <alignment vertical="center"/>
    </xf>
    <xf numFmtId="0" fontId="15" fillId="2" borderId="36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41" fontId="15" fillId="2" borderId="1" xfId="0" applyNumberFormat="1" applyFont="1" applyFill="1" applyBorder="1" applyAlignment="1">
      <alignment horizontal="center" vertical="center" wrapText="1"/>
    </xf>
    <xf numFmtId="41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2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17" xfId="0" applyNumberFormat="1" applyFont="1" applyBorder="1" applyAlignment="1">
      <alignment horizontal="left" vertical="center" wrapText="1"/>
    </xf>
    <xf numFmtId="0" fontId="25" fillId="0" borderId="18" xfId="0" applyNumberFormat="1" applyFont="1" applyBorder="1" applyAlignment="1">
      <alignment horizontal="left" vertical="center" wrapText="1"/>
    </xf>
    <xf numFmtId="0" fontId="25" fillId="0" borderId="8" xfId="0" applyNumberFormat="1" applyFont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7" xfId="0" applyNumberFormat="1" applyFont="1" applyBorder="1" applyAlignment="1">
      <alignment horizontal="center" vertical="center" wrapText="1"/>
    </xf>
    <xf numFmtId="0" fontId="25" fillId="0" borderId="18" xfId="0" applyNumberFormat="1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6" xfId="0" applyNumberFormat="1" applyFont="1" applyFill="1" applyBorder="1" applyAlignment="1">
      <alignment horizontal="center" vertical="center" wrapText="1"/>
    </xf>
  </cellXfs>
  <cellStyles count="12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226" xfId="11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I10" sqref="I10"/>
    </sheetView>
  </sheetViews>
  <sheetFormatPr defaultColWidth="8.77734375" defaultRowHeight="24.95" customHeight="1"/>
  <cols>
    <col min="1" max="11" width="8.77734375" style="20" customWidth="1"/>
    <col min="12" max="12" width="8.77734375" style="21" customWidth="1"/>
    <col min="13" max="16384" width="8.77734375" style="20"/>
  </cols>
  <sheetData>
    <row r="1" spans="1:12" ht="24.9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24.9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12" ht="24.9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12" ht="24.95" customHeight="1">
      <c r="A4" s="18"/>
      <c r="B4" s="384" t="s">
        <v>315</v>
      </c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2" ht="24.95" customHeight="1">
      <c r="A5" s="18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</row>
    <row r="6" spans="1:12" ht="24.95" customHeight="1">
      <c r="A6" s="18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4"/>
    </row>
    <row r="7" spans="1:12" ht="24.95" customHeight="1">
      <c r="A7" s="18"/>
      <c r="B7" s="384"/>
      <c r="C7" s="384"/>
      <c r="D7" s="384"/>
      <c r="E7" s="384"/>
      <c r="F7" s="384"/>
      <c r="G7" s="384"/>
      <c r="H7" s="384"/>
      <c r="I7" s="384"/>
      <c r="J7" s="384"/>
      <c r="K7" s="384"/>
      <c r="L7" s="384"/>
    </row>
    <row r="8" spans="1:12" ht="24.9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 ht="24.95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</row>
    <row r="10" spans="1:12" ht="24.9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9"/>
    </row>
    <row r="11" spans="1:12" ht="24.95" customHeight="1">
      <c r="A11" s="18"/>
      <c r="B11" s="18"/>
      <c r="C11" s="18"/>
      <c r="D11" s="18"/>
      <c r="E11" s="18"/>
      <c r="F11" s="18"/>
      <c r="G11" s="25" t="s">
        <v>162</v>
      </c>
      <c r="H11" s="18"/>
      <c r="I11" s="18"/>
      <c r="J11" s="18"/>
      <c r="K11" s="18"/>
      <c r="L11" s="19"/>
    </row>
    <row r="12" spans="1:12" ht="24.9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</row>
    <row r="13" spans="1:12" ht="24.9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2" ht="24.9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spans="1:12" ht="24.95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9"/>
    </row>
    <row r="16" spans="1:12" ht="24.95" customHeight="1">
      <c r="A16" s="18"/>
      <c r="B16" s="18"/>
      <c r="C16" s="22"/>
      <c r="D16" s="23"/>
      <c r="E16" s="385"/>
      <c r="F16" s="385"/>
      <c r="G16" s="385"/>
      <c r="H16" s="385"/>
      <c r="I16" s="385"/>
      <c r="J16" s="23"/>
      <c r="K16" s="18"/>
      <c r="L16" s="19"/>
    </row>
    <row r="17" spans="1:12" ht="24.95" customHeight="1">
      <c r="A17" s="18"/>
      <c r="B17" s="18"/>
      <c r="C17" s="18"/>
      <c r="D17" s="24"/>
      <c r="E17" s="386" t="s">
        <v>60</v>
      </c>
      <c r="F17" s="386"/>
      <c r="G17" s="386"/>
      <c r="H17" s="386"/>
      <c r="I17" s="386"/>
      <c r="J17" s="24"/>
      <c r="K17" s="18"/>
      <c r="L17" s="19"/>
    </row>
    <row r="18" spans="1:12" ht="24.9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9"/>
    </row>
    <row r="19" spans="1:12" ht="24.9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9"/>
    </row>
    <row r="20" spans="1:12" s="26" customFormat="1" ht="24.95" customHeight="1">
      <c r="L20" s="27"/>
    </row>
    <row r="21" spans="1:12" s="26" customFormat="1" ht="24.95" customHeight="1">
      <c r="L21" s="27"/>
    </row>
    <row r="22" spans="1:12" s="26" customFormat="1" ht="24.95" customHeight="1">
      <c r="L22" s="27"/>
    </row>
    <row r="23" spans="1:12" s="26" customFormat="1" ht="24.95" customHeight="1">
      <c r="L23" s="27"/>
    </row>
    <row r="24" spans="1:12" s="26" customFormat="1" ht="24.95" customHeight="1">
      <c r="L24" s="27"/>
    </row>
    <row r="25" spans="1:12" s="26" customFormat="1" ht="24.95" customHeight="1">
      <c r="L25" s="27"/>
    </row>
    <row r="26" spans="1:12" s="26" customFormat="1" ht="24.95" customHeight="1">
      <c r="L26" s="27"/>
    </row>
    <row r="27" spans="1:12" s="26" customFormat="1" ht="24.95" customHeight="1">
      <c r="L27" s="27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6"/>
  <sheetViews>
    <sheetView tabSelected="1" workbookViewId="0">
      <selection sqref="A1:N56"/>
    </sheetView>
  </sheetViews>
  <sheetFormatPr defaultRowHeight="16.5"/>
  <cols>
    <col min="1" max="2" width="3.77734375" style="1" customWidth="1"/>
    <col min="3" max="3" width="13.33203125" style="1" customWidth="1"/>
    <col min="4" max="4" width="9.88671875" style="1" customWidth="1"/>
    <col min="5" max="5" width="10.21875" style="1" customWidth="1"/>
    <col min="6" max="6" width="9.6640625" style="1" customWidth="1"/>
    <col min="7" max="7" width="5.5546875" style="92" customWidth="1"/>
    <col min="8" max="9" width="3.77734375" style="1" customWidth="1"/>
    <col min="10" max="10" width="17.77734375" style="1" customWidth="1"/>
    <col min="11" max="12" width="10.77734375" style="1" customWidth="1"/>
    <col min="13" max="13" width="10.21875" style="1" customWidth="1"/>
    <col min="14" max="14" width="5.6640625" style="1" customWidth="1"/>
    <col min="15" max="15" width="10.77734375" style="1" bestFit="1" customWidth="1"/>
    <col min="16" max="16384" width="8.88671875" style="1"/>
  </cols>
  <sheetData>
    <row r="1" spans="1:14" ht="23.25">
      <c r="A1" s="390" t="s">
        <v>264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</row>
    <row r="2" spans="1:14" ht="24.95" customHeight="1">
      <c r="A2" s="412" t="s">
        <v>58</v>
      </c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33"/>
    </row>
    <row r="3" spans="1:14" ht="24.95" customHeight="1">
      <c r="A3" s="413" t="s">
        <v>54</v>
      </c>
      <c r="B3" s="413"/>
      <c r="C3" s="413"/>
      <c r="D3" s="3"/>
      <c r="E3" s="3"/>
      <c r="F3" s="3"/>
      <c r="G3" s="91"/>
      <c r="H3" s="3"/>
      <c r="I3" s="3"/>
      <c r="J3" s="3"/>
      <c r="K3" s="3"/>
      <c r="L3" s="3"/>
      <c r="M3" s="3"/>
      <c r="N3" s="3"/>
    </row>
    <row r="4" spans="1:14" ht="24.95" customHeight="1">
      <c r="A4" s="414"/>
      <c r="B4" s="414"/>
      <c r="C4" s="414"/>
      <c r="I4" s="51"/>
      <c r="J4" s="51"/>
      <c r="M4" s="2" t="s">
        <v>57</v>
      </c>
      <c r="N4" s="2"/>
    </row>
    <row r="5" spans="1:14" ht="16.5" customHeight="1">
      <c r="A5" s="415" t="s">
        <v>39</v>
      </c>
      <c r="B5" s="416"/>
      <c r="C5" s="416"/>
      <c r="D5" s="416"/>
      <c r="E5" s="416"/>
      <c r="F5" s="416"/>
      <c r="G5" s="365"/>
      <c r="H5" s="415" t="s">
        <v>40</v>
      </c>
      <c r="I5" s="416"/>
      <c r="J5" s="416"/>
      <c r="K5" s="416"/>
      <c r="L5" s="416"/>
      <c r="M5" s="416"/>
      <c r="N5" s="418"/>
    </row>
    <row r="6" spans="1:14" ht="16.5" customHeight="1">
      <c r="A6" s="417" t="s">
        <v>41</v>
      </c>
      <c r="B6" s="399" t="s">
        <v>42</v>
      </c>
      <c r="C6" s="399" t="s">
        <v>43</v>
      </c>
      <c r="D6" s="354" t="s">
        <v>270</v>
      </c>
      <c r="E6" s="354" t="s">
        <v>270</v>
      </c>
      <c r="F6" s="399" t="s">
        <v>56</v>
      </c>
      <c r="G6" s="420" t="s">
        <v>72</v>
      </c>
      <c r="H6" s="417" t="s">
        <v>41</v>
      </c>
      <c r="I6" s="399" t="s">
        <v>42</v>
      </c>
      <c r="J6" s="399" t="s">
        <v>43</v>
      </c>
      <c r="K6" s="354" t="s">
        <v>270</v>
      </c>
      <c r="L6" s="354" t="s">
        <v>270</v>
      </c>
      <c r="M6" s="399" t="s">
        <v>56</v>
      </c>
      <c r="N6" s="419" t="s">
        <v>72</v>
      </c>
    </row>
    <row r="7" spans="1:14" ht="16.5" customHeight="1">
      <c r="A7" s="417"/>
      <c r="B7" s="399"/>
      <c r="C7" s="399"/>
      <c r="D7" s="355" t="s">
        <v>271</v>
      </c>
      <c r="E7" s="355" t="s">
        <v>272</v>
      </c>
      <c r="F7" s="399"/>
      <c r="G7" s="420"/>
      <c r="H7" s="417"/>
      <c r="I7" s="399"/>
      <c r="J7" s="399"/>
      <c r="K7" s="355" t="s">
        <v>271</v>
      </c>
      <c r="L7" s="355" t="s">
        <v>272</v>
      </c>
      <c r="M7" s="399"/>
      <c r="N7" s="419"/>
    </row>
    <row r="8" spans="1:14" ht="15.75" customHeight="1">
      <c r="A8" s="394" t="s">
        <v>44</v>
      </c>
      <c r="B8" s="395"/>
      <c r="C8" s="395"/>
      <c r="D8" s="141">
        <f>D9+D12+D17+D21+D24</f>
        <v>90855814</v>
      </c>
      <c r="E8" s="141">
        <f>E9+E12+E17+E21+E24+E27</f>
        <v>91077033</v>
      </c>
      <c r="F8" s="142">
        <f>E8-D8</f>
        <v>221219</v>
      </c>
      <c r="G8" s="360">
        <f>F8/D8</f>
        <v>2.4348359258550036E-3</v>
      </c>
      <c r="H8" s="394" t="s">
        <v>44</v>
      </c>
      <c r="I8" s="395"/>
      <c r="J8" s="395"/>
      <c r="K8" s="139">
        <f>K9+K33+K37+K51+K54</f>
        <v>90855814</v>
      </c>
      <c r="L8" s="139">
        <f>L9+L33+L37+L51+L54</f>
        <v>91077033</v>
      </c>
      <c r="M8" s="219">
        <f>L8-K8</f>
        <v>221219</v>
      </c>
      <c r="N8" s="143">
        <f>M8/K8</f>
        <v>2.4348359258550036E-3</v>
      </c>
    </row>
    <row r="9" spans="1:14" ht="15.75" customHeight="1">
      <c r="A9" s="397" t="s">
        <v>68</v>
      </c>
      <c r="B9" s="398"/>
      <c r="C9" s="398"/>
      <c r="D9" s="141">
        <f>D10</f>
        <v>2684857</v>
      </c>
      <c r="E9" s="141">
        <f>E10</f>
        <v>1918700</v>
      </c>
      <c r="F9" s="142">
        <f t="shared" ref="F9:F26" si="0">E9-D9</f>
        <v>-766157</v>
      </c>
      <c r="G9" s="360">
        <f>F9/D9</f>
        <v>-0.28536231166129145</v>
      </c>
      <c r="H9" s="397" t="s">
        <v>45</v>
      </c>
      <c r="I9" s="398"/>
      <c r="J9" s="398"/>
      <c r="K9" s="139">
        <f>K10+K16+K22+K26</f>
        <v>71772372</v>
      </c>
      <c r="L9" s="139">
        <f>L10+L16+L22+L26</f>
        <v>70731955</v>
      </c>
      <c r="M9" s="220">
        <f t="shared" ref="M9:M12" si="1">L9-K9</f>
        <v>-1040417</v>
      </c>
      <c r="N9" s="143">
        <f t="shared" ref="N9:N12" si="2">M9/K9</f>
        <v>-1.4496065421942582E-2</v>
      </c>
    </row>
    <row r="10" spans="1:14" ht="15.75" customHeight="1">
      <c r="A10" s="340"/>
      <c r="B10" s="402" t="s">
        <v>51</v>
      </c>
      <c r="C10" s="402"/>
      <c r="D10" s="103">
        <f>D11</f>
        <v>2684857</v>
      </c>
      <c r="E10" s="103">
        <f>E11</f>
        <v>1918700</v>
      </c>
      <c r="F10" s="133">
        <f t="shared" si="0"/>
        <v>-766157</v>
      </c>
      <c r="G10" s="361">
        <f t="shared" ref="G10:G23" si="3">F10/D10</f>
        <v>-0.28536231166129145</v>
      </c>
      <c r="H10" s="340"/>
      <c r="I10" s="396" t="s">
        <v>64</v>
      </c>
      <c r="J10" s="396"/>
      <c r="K10" s="103">
        <f>K11+K12+K15+K13+K14</f>
        <v>31070492</v>
      </c>
      <c r="L10" s="103">
        <f>L11+L12+L15+L13+L14</f>
        <v>31070492</v>
      </c>
      <c r="M10" s="221">
        <f t="shared" si="1"/>
        <v>0</v>
      </c>
      <c r="N10" s="144">
        <f t="shared" si="2"/>
        <v>0</v>
      </c>
    </row>
    <row r="11" spans="1:14" ht="15.75" customHeight="1">
      <c r="A11" s="340"/>
      <c r="B11" s="341"/>
      <c r="C11" s="341" t="s">
        <v>62</v>
      </c>
      <c r="D11" s="147">
        <v>2684857</v>
      </c>
      <c r="E11" s="147">
        <v>1918700</v>
      </c>
      <c r="F11" s="145">
        <f t="shared" si="0"/>
        <v>-766157</v>
      </c>
      <c r="G11" s="362">
        <f t="shared" si="3"/>
        <v>-0.28536231166129145</v>
      </c>
      <c r="H11" s="340"/>
      <c r="I11" s="341"/>
      <c r="J11" s="341" t="s">
        <v>46</v>
      </c>
      <c r="K11" s="101">
        <v>23836160</v>
      </c>
      <c r="L11" s="101">
        <v>23836160</v>
      </c>
      <c r="M11" s="222">
        <f t="shared" si="1"/>
        <v>0</v>
      </c>
      <c r="N11" s="146">
        <f t="shared" si="2"/>
        <v>0</v>
      </c>
    </row>
    <row r="12" spans="1:14" ht="15.75" customHeight="1">
      <c r="A12" s="391" t="s">
        <v>69</v>
      </c>
      <c r="B12" s="392"/>
      <c r="C12" s="392"/>
      <c r="D12" s="141">
        <f>D13</f>
        <v>75206000</v>
      </c>
      <c r="E12" s="141">
        <f>E13</f>
        <v>75206000</v>
      </c>
      <c r="F12" s="142">
        <f t="shared" si="0"/>
        <v>0</v>
      </c>
      <c r="G12" s="360">
        <f t="shared" si="3"/>
        <v>0</v>
      </c>
      <c r="H12" s="340"/>
      <c r="I12" s="341"/>
      <c r="J12" s="341" t="s">
        <v>13</v>
      </c>
      <c r="K12" s="101">
        <v>2587880</v>
      </c>
      <c r="L12" s="101">
        <v>2587880</v>
      </c>
      <c r="M12" s="222">
        <f t="shared" si="1"/>
        <v>0</v>
      </c>
      <c r="N12" s="146">
        <f t="shared" si="2"/>
        <v>0</v>
      </c>
    </row>
    <row r="13" spans="1:14" ht="15.75" customHeight="1">
      <c r="A13" s="337">
        <v>11</v>
      </c>
      <c r="B13" s="400" t="s">
        <v>52</v>
      </c>
      <c r="C13" s="400"/>
      <c r="D13" s="103">
        <f>D14+D15+D16</f>
        <v>75206000</v>
      </c>
      <c r="E13" s="103">
        <f>E14+E15+E16</f>
        <v>75206000</v>
      </c>
      <c r="F13" s="133">
        <f t="shared" si="0"/>
        <v>0</v>
      </c>
      <c r="G13" s="361">
        <f t="shared" si="3"/>
        <v>0</v>
      </c>
      <c r="H13" s="340"/>
      <c r="I13" s="341"/>
      <c r="J13" s="341" t="s">
        <v>14</v>
      </c>
      <c r="K13" s="101">
        <v>2078102</v>
      </c>
      <c r="L13" s="101">
        <v>2078102</v>
      </c>
      <c r="M13" s="222">
        <f t="shared" ref="M13:M55" si="4">L13-K13</f>
        <v>0</v>
      </c>
      <c r="N13" s="146">
        <f>M13/K13</f>
        <v>0</v>
      </c>
    </row>
    <row r="14" spans="1:14" ht="15.75" customHeight="1">
      <c r="A14" s="337"/>
      <c r="B14" s="338"/>
      <c r="C14" s="338" t="s">
        <v>65</v>
      </c>
      <c r="D14" s="147">
        <v>48826000</v>
      </c>
      <c r="E14" s="147">
        <v>48826000</v>
      </c>
      <c r="F14" s="145">
        <f t="shared" si="0"/>
        <v>0</v>
      </c>
      <c r="G14" s="362">
        <f t="shared" si="3"/>
        <v>0</v>
      </c>
      <c r="H14" s="340"/>
      <c r="I14" s="341"/>
      <c r="J14" s="341" t="s">
        <v>15</v>
      </c>
      <c r="K14" s="101">
        <v>2568350</v>
      </c>
      <c r="L14" s="101">
        <v>2568350</v>
      </c>
      <c r="M14" s="222">
        <f t="shared" si="4"/>
        <v>0</v>
      </c>
      <c r="N14" s="146">
        <f>M14/K14</f>
        <v>0</v>
      </c>
    </row>
    <row r="15" spans="1:14" ht="15.75" customHeight="1">
      <c r="A15" s="337"/>
      <c r="B15" s="338"/>
      <c r="C15" s="338" t="s">
        <v>117</v>
      </c>
      <c r="D15" s="147">
        <v>24000000</v>
      </c>
      <c r="E15" s="147">
        <v>24000000</v>
      </c>
      <c r="F15" s="145">
        <f t="shared" si="0"/>
        <v>0</v>
      </c>
      <c r="G15" s="362">
        <f t="shared" si="3"/>
        <v>0</v>
      </c>
      <c r="H15" s="340"/>
      <c r="I15" s="134"/>
      <c r="J15" s="341" t="s">
        <v>136</v>
      </c>
      <c r="K15" s="101">
        <v>0</v>
      </c>
      <c r="L15" s="101">
        <v>0</v>
      </c>
      <c r="M15" s="218">
        <f t="shared" si="4"/>
        <v>0</v>
      </c>
      <c r="N15" s="150">
        <v>0</v>
      </c>
    </row>
    <row r="16" spans="1:14" ht="15.75" customHeight="1">
      <c r="A16" s="337"/>
      <c r="B16" s="338"/>
      <c r="C16" s="338" t="s">
        <v>249</v>
      </c>
      <c r="D16" s="147">
        <v>2380000</v>
      </c>
      <c r="E16" s="147">
        <v>2380000</v>
      </c>
      <c r="F16" s="145">
        <f t="shared" si="0"/>
        <v>0</v>
      </c>
      <c r="G16" s="362">
        <v>0</v>
      </c>
      <c r="H16" s="340"/>
      <c r="I16" s="393" t="s">
        <v>116</v>
      </c>
      <c r="J16" s="393"/>
      <c r="K16" s="103">
        <f>K17+K18+K19+K20+K21</f>
        <v>24100000</v>
      </c>
      <c r="L16" s="103">
        <f>L17+L18+L19+L20+L21</f>
        <v>23771725</v>
      </c>
      <c r="M16" s="223">
        <f t="shared" si="4"/>
        <v>-328275</v>
      </c>
      <c r="N16" s="144">
        <f>M16/K16</f>
        <v>-1.362136929460581E-2</v>
      </c>
    </row>
    <row r="17" spans="1:15" ht="15.75" customHeight="1">
      <c r="A17" s="391" t="s">
        <v>71</v>
      </c>
      <c r="B17" s="392"/>
      <c r="C17" s="392"/>
      <c r="D17" s="141">
        <f>D18</f>
        <v>6741164</v>
      </c>
      <c r="E17" s="141">
        <f>E18</f>
        <v>6940000</v>
      </c>
      <c r="F17" s="142">
        <f t="shared" si="0"/>
        <v>198836</v>
      </c>
      <c r="G17" s="360">
        <f t="shared" si="3"/>
        <v>2.9495796274945987E-2</v>
      </c>
      <c r="H17" s="340"/>
      <c r="I17" s="341"/>
      <c r="J17" s="341" t="s">
        <v>46</v>
      </c>
      <c r="K17" s="101">
        <v>20326200</v>
      </c>
      <c r="L17" s="101">
        <v>20092570</v>
      </c>
      <c r="M17" s="222">
        <f t="shared" si="4"/>
        <v>-233630</v>
      </c>
      <c r="N17" s="146">
        <f>M17/K17</f>
        <v>-1.1494032332654407E-2</v>
      </c>
    </row>
    <row r="18" spans="1:15" ht="15.75" customHeight="1">
      <c r="A18" s="337">
        <v>21</v>
      </c>
      <c r="B18" s="392" t="s">
        <v>2</v>
      </c>
      <c r="C18" s="392"/>
      <c r="D18" s="103">
        <f>D19+D20</f>
        <v>6741164</v>
      </c>
      <c r="E18" s="103">
        <f>E19+E20</f>
        <v>6940000</v>
      </c>
      <c r="F18" s="133">
        <f t="shared" si="0"/>
        <v>198836</v>
      </c>
      <c r="G18" s="361">
        <f t="shared" si="3"/>
        <v>2.9495796274945987E-2</v>
      </c>
      <c r="H18" s="340"/>
      <c r="I18" s="341"/>
      <c r="J18" s="341" t="s">
        <v>13</v>
      </c>
      <c r="K18" s="101">
        <v>100000</v>
      </c>
      <c r="L18" s="101">
        <v>100000</v>
      </c>
      <c r="M18" s="222">
        <f t="shared" si="4"/>
        <v>0</v>
      </c>
      <c r="N18" s="146">
        <f>M18/K18</f>
        <v>0</v>
      </c>
    </row>
    <row r="19" spans="1:15" ht="15.75" customHeight="1">
      <c r="A19" s="337"/>
      <c r="B19" s="338"/>
      <c r="C19" s="338" t="s">
        <v>2</v>
      </c>
      <c r="D19" s="147">
        <v>1741164</v>
      </c>
      <c r="E19" s="147">
        <v>1940000</v>
      </c>
      <c r="F19" s="145">
        <f t="shared" si="0"/>
        <v>198836</v>
      </c>
      <c r="G19" s="362">
        <f t="shared" si="3"/>
        <v>0.11419716924999598</v>
      </c>
      <c r="H19" s="340"/>
      <c r="I19" s="102"/>
      <c r="J19" s="341" t="s">
        <v>14</v>
      </c>
      <c r="K19" s="101">
        <v>1693850</v>
      </c>
      <c r="L19" s="101">
        <v>1625705</v>
      </c>
      <c r="M19" s="222">
        <f t="shared" si="4"/>
        <v>-68145</v>
      </c>
      <c r="N19" s="146">
        <f>M19/K19</f>
        <v>-4.0230835079847684E-2</v>
      </c>
    </row>
    <row r="20" spans="1:15" ht="15.75" customHeight="1">
      <c r="A20" s="337"/>
      <c r="B20" s="338"/>
      <c r="C20" s="338" t="s">
        <v>250</v>
      </c>
      <c r="D20" s="147">
        <v>5000000</v>
      </c>
      <c r="E20" s="147">
        <v>5000000</v>
      </c>
      <c r="F20" s="145">
        <f t="shared" si="0"/>
        <v>0</v>
      </c>
      <c r="G20" s="362">
        <v>0</v>
      </c>
      <c r="H20" s="340"/>
      <c r="I20" s="341"/>
      <c r="J20" s="356" t="s">
        <v>136</v>
      </c>
      <c r="K20" s="357">
        <v>0</v>
      </c>
      <c r="L20" s="357">
        <v>0</v>
      </c>
      <c r="M20" s="218">
        <f t="shared" si="4"/>
        <v>0</v>
      </c>
      <c r="N20" s="150">
        <v>0</v>
      </c>
    </row>
    <row r="21" spans="1:15" ht="15.75" customHeight="1">
      <c r="A21" s="391" t="s">
        <v>70</v>
      </c>
      <c r="B21" s="392"/>
      <c r="C21" s="392"/>
      <c r="D21" s="141">
        <f>D22</f>
        <v>1150200</v>
      </c>
      <c r="E21" s="141">
        <f>E22</f>
        <v>1150000</v>
      </c>
      <c r="F21" s="142">
        <f t="shared" si="0"/>
        <v>-200</v>
      </c>
      <c r="G21" s="360">
        <f t="shared" si="3"/>
        <v>-1.738828029907842E-4</v>
      </c>
      <c r="H21" s="340"/>
      <c r="I21" s="341"/>
      <c r="J21" s="341" t="s">
        <v>15</v>
      </c>
      <c r="K21" s="101">
        <v>1979950</v>
      </c>
      <c r="L21" s="101">
        <v>1953450</v>
      </c>
      <c r="M21" s="222">
        <f t="shared" si="4"/>
        <v>-26500</v>
      </c>
      <c r="N21" s="146">
        <f>M21/K21</f>
        <v>-1.3384176368090103E-2</v>
      </c>
    </row>
    <row r="22" spans="1:15" ht="15.75" customHeight="1">
      <c r="A22" s="337">
        <v>31</v>
      </c>
      <c r="B22" s="392" t="s">
        <v>3</v>
      </c>
      <c r="C22" s="392"/>
      <c r="D22" s="103">
        <f>D23</f>
        <v>1150200</v>
      </c>
      <c r="E22" s="103">
        <f>E23</f>
        <v>1150000</v>
      </c>
      <c r="F22" s="133">
        <f t="shared" si="0"/>
        <v>-200</v>
      </c>
      <c r="G22" s="361">
        <f t="shared" si="3"/>
        <v>-1.738828029907842E-4</v>
      </c>
      <c r="H22" s="340"/>
      <c r="I22" s="214" t="s">
        <v>213</v>
      </c>
      <c r="J22" s="214"/>
      <c r="K22" s="103">
        <f>K23+K24+K25</f>
        <v>240000</v>
      </c>
      <c r="L22" s="103">
        <f>L23+L24+L25</f>
        <v>240000</v>
      </c>
      <c r="M22" s="223">
        <f t="shared" si="4"/>
        <v>0</v>
      </c>
      <c r="N22" s="144">
        <f>M22/K22</f>
        <v>0</v>
      </c>
    </row>
    <row r="23" spans="1:15" ht="15.75" customHeight="1">
      <c r="A23" s="337"/>
      <c r="B23" s="338"/>
      <c r="C23" s="338" t="s">
        <v>3</v>
      </c>
      <c r="D23" s="147">
        <v>1150200</v>
      </c>
      <c r="E23" s="147">
        <v>1150000</v>
      </c>
      <c r="F23" s="145">
        <f t="shared" si="0"/>
        <v>-200</v>
      </c>
      <c r="G23" s="362">
        <f t="shared" si="3"/>
        <v>-1.738828029907842E-4</v>
      </c>
      <c r="H23" s="340"/>
      <c r="I23" s="102"/>
      <c r="J23" s="341" t="s">
        <v>159</v>
      </c>
      <c r="K23" s="101">
        <v>0</v>
      </c>
      <c r="L23" s="101">
        <v>0</v>
      </c>
      <c r="M23" s="218">
        <v>0</v>
      </c>
      <c r="N23" s="150">
        <v>0</v>
      </c>
    </row>
    <row r="24" spans="1:15" ht="15.75" customHeight="1">
      <c r="A24" s="401" t="s">
        <v>275</v>
      </c>
      <c r="B24" s="400"/>
      <c r="C24" s="400"/>
      <c r="D24" s="141">
        <f>D25</f>
        <v>5073593</v>
      </c>
      <c r="E24" s="141">
        <f>E25</f>
        <v>5073593</v>
      </c>
      <c r="F24" s="142">
        <f t="shared" si="0"/>
        <v>0</v>
      </c>
      <c r="G24" s="360">
        <f t="shared" ref="G24:G26" si="5">F24/D24</f>
        <v>0</v>
      </c>
      <c r="H24" s="340"/>
      <c r="I24" s="102"/>
      <c r="J24" s="341" t="s">
        <v>160</v>
      </c>
      <c r="K24" s="101">
        <v>240000</v>
      </c>
      <c r="L24" s="101">
        <v>240000</v>
      </c>
      <c r="M24" s="222">
        <f t="shared" si="4"/>
        <v>0</v>
      </c>
      <c r="N24" s="146">
        <f>M24/K24</f>
        <v>0</v>
      </c>
    </row>
    <row r="25" spans="1:15" ht="15.75" customHeight="1">
      <c r="A25" s="336">
        <v>41</v>
      </c>
      <c r="B25" s="400" t="s">
        <v>118</v>
      </c>
      <c r="C25" s="400"/>
      <c r="D25" s="103">
        <f>D26</f>
        <v>5073593</v>
      </c>
      <c r="E25" s="103">
        <f>E26</f>
        <v>5073593</v>
      </c>
      <c r="F25" s="133">
        <f t="shared" si="0"/>
        <v>0</v>
      </c>
      <c r="G25" s="361">
        <f t="shared" si="5"/>
        <v>0</v>
      </c>
      <c r="H25" s="340"/>
      <c r="I25" s="102"/>
      <c r="J25" s="341" t="s">
        <v>161</v>
      </c>
      <c r="K25" s="101">
        <v>0</v>
      </c>
      <c r="L25" s="101">
        <v>0</v>
      </c>
      <c r="M25" s="218">
        <f t="shared" si="4"/>
        <v>0</v>
      </c>
      <c r="N25" s="150">
        <v>0</v>
      </c>
    </row>
    <row r="26" spans="1:15" ht="15.75" customHeight="1">
      <c r="A26" s="366"/>
      <c r="B26" s="339"/>
      <c r="C26" s="339" t="s">
        <v>119</v>
      </c>
      <c r="D26" s="147">
        <v>5073593</v>
      </c>
      <c r="E26" s="147">
        <v>5073593</v>
      </c>
      <c r="F26" s="145">
        <f t="shared" si="0"/>
        <v>0</v>
      </c>
      <c r="G26" s="362">
        <f t="shared" si="5"/>
        <v>0</v>
      </c>
      <c r="H26" s="340"/>
      <c r="I26" s="393" t="s">
        <v>36</v>
      </c>
      <c r="J26" s="393"/>
      <c r="K26" s="103">
        <f>K27+K28+K29+K30+K31+K32</f>
        <v>16361880</v>
      </c>
      <c r="L26" s="103">
        <f>L27+L28+L29+L30+L31+L32</f>
        <v>15649738</v>
      </c>
      <c r="M26" s="221">
        <f t="shared" si="4"/>
        <v>-712142</v>
      </c>
      <c r="N26" s="144">
        <f t="shared" ref="N26:N48" si="6">M26/K26</f>
        <v>-4.3524460514317423E-2</v>
      </c>
    </row>
    <row r="27" spans="1:15" ht="15.75" customHeight="1">
      <c r="A27" s="391" t="s">
        <v>276</v>
      </c>
      <c r="B27" s="392"/>
      <c r="C27" s="392"/>
      <c r="D27" s="279">
        <f>D28</f>
        <v>0</v>
      </c>
      <c r="E27" s="279">
        <f>E28</f>
        <v>788740</v>
      </c>
      <c r="F27" s="358">
        <f t="shared" ref="F27:F30" si="7">E27-D27</f>
        <v>788740</v>
      </c>
      <c r="G27" s="362">
        <v>1</v>
      </c>
      <c r="H27" s="340"/>
      <c r="I27" s="341"/>
      <c r="J27" s="341" t="s">
        <v>17</v>
      </c>
      <c r="K27" s="101">
        <v>270000</v>
      </c>
      <c r="L27" s="101">
        <v>211500</v>
      </c>
      <c r="M27" s="222">
        <f t="shared" si="4"/>
        <v>-58500</v>
      </c>
      <c r="N27" s="146">
        <f t="shared" si="6"/>
        <v>-0.21666666666666667</v>
      </c>
    </row>
    <row r="28" spans="1:15" ht="15.75" customHeight="1">
      <c r="A28" s="340">
        <v>51</v>
      </c>
      <c r="B28" s="392" t="s">
        <v>279</v>
      </c>
      <c r="C28" s="392"/>
      <c r="D28" s="149">
        <f>D29+D30</f>
        <v>0</v>
      </c>
      <c r="E28" s="149">
        <f>E29+E30</f>
        <v>788740</v>
      </c>
      <c r="F28" s="149">
        <f t="shared" si="7"/>
        <v>788740</v>
      </c>
      <c r="G28" s="363">
        <v>1</v>
      </c>
      <c r="H28" s="340"/>
      <c r="I28" s="134"/>
      <c r="J28" s="341" t="s">
        <v>18</v>
      </c>
      <c r="K28" s="101">
        <v>1382570</v>
      </c>
      <c r="L28" s="101">
        <v>1231608</v>
      </c>
      <c r="M28" s="222">
        <f t="shared" si="4"/>
        <v>-150962</v>
      </c>
      <c r="N28" s="146">
        <f t="shared" si="6"/>
        <v>-0.10918940813123386</v>
      </c>
      <c r="O28" s="41"/>
    </row>
    <row r="29" spans="1:15" ht="15.75" customHeight="1">
      <c r="A29" s="340"/>
      <c r="B29" s="341"/>
      <c r="C29" s="341" t="s">
        <v>280</v>
      </c>
      <c r="D29" s="140">
        <v>0</v>
      </c>
      <c r="E29" s="140">
        <v>15694</v>
      </c>
      <c r="F29" s="148">
        <f t="shared" si="7"/>
        <v>15694</v>
      </c>
      <c r="G29" s="362">
        <v>1</v>
      </c>
      <c r="H29" s="340"/>
      <c r="I29" s="341"/>
      <c r="J29" s="341" t="s">
        <v>19</v>
      </c>
      <c r="K29" s="101">
        <v>2114310</v>
      </c>
      <c r="L29" s="101">
        <v>1908130</v>
      </c>
      <c r="M29" s="222">
        <f t="shared" si="4"/>
        <v>-206180</v>
      </c>
      <c r="N29" s="146">
        <f t="shared" si="6"/>
        <v>-9.7516447446211768E-2</v>
      </c>
    </row>
    <row r="30" spans="1:15" ht="15.75" customHeight="1">
      <c r="A30" s="367"/>
      <c r="B30" s="368"/>
      <c r="C30" s="368" t="s">
        <v>281</v>
      </c>
      <c r="D30" s="369">
        <v>0</v>
      </c>
      <c r="E30" s="369">
        <v>773046</v>
      </c>
      <c r="F30" s="370">
        <f t="shared" si="7"/>
        <v>773046</v>
      </c>
      <c r="G30" s="371">
        <v>1</v>
      </c>
      <c r="H30" s="367"/>
      <c r="I30" s="368"/>
      <c r="J30" s="368" t="s">
        <v>20</v>
      </c>
      <c r="K30" s="372">
        <v>2083120</v>
      </c>
      <c r="L30" s="372">
        <v>2028620</v>
      </c>
      <c r="M30" s="280">
        <f t="shared" si="4"/>
        <v>-54500</v>
      </c>
      <c r="N30" s="373">
        <f t="shared" si="6"/>
        <v>-2.6162679058335574E-2</v>
      </c>
    </row>
    <row r="31" spans="1:15" ht="18" customHeight="1">
      <c r="A31" s="403"/>
      <c r="B31" s="404"/>
      <c r="C31" s="404"/>
      <c r="D31" s="404"/>
      <c r="E31" s="404"/>
      <c r="F31" s="404"/>
      <c r="G31" s="405"/>
      <c r="H31" s="374"/>
      <c r="I31" s="375"/>
      <c r="J31" s="375" t="s">
        <v>21</v>
      </c>
      <c r="K31" s="376">
        <v>4253000</v>
      </c>
      <c r="L31" s="376">
        <v>4011000</v>
      </c>
      <c r="M31" s="377">
        <f t="shared" si="4"/>
        <v>-242000</v>
      </c>
      <c r="N31" s="378">
        <f t="shared" si="6"/>
        <v>-5.6901011051022805E-2</v>
      </c>
      <c r="O31" s="41"/>
    </row>
    <row r="32" spans="1:15" ht="18" customHeight="1">
      <c r="A32" s="406"/>
      <c r="B32" s="407"/>
      <c r="C32" s="407"/>
      <c r="D32" s="407"/>
      <c r="E32" s="407"/>
      <c r="F32" s="407"/>
      <c r="G32" s="408"/>
      <c r="H32" s="340"/>
      <c r="I32" s="102"/>
      <c r="J32" s="341" t="s">
        <v>61</v>
      </c>
      <c r="K32" s="101">
        <v>6258880</v>
      </c>
      <c r="L32" s="101">
        <v>6258880</v>
      </c>
      <c r="M32" s="222">
        <f t="shared" si="4"/>
        <v>0</v>
      </c>
      <c r="N32" s="146">
        <f t="shared" si="6"/>
        <v>0</v>
      </c>
      <c r="O32" s="41"/>
    </row>
    <row r="33" spans="1:15" ht="18" customHeight="1">
      <c r="A33" s="406"/>
      <c r="B33" s="407"/>
      <c r="C33" s="407"/>
      <c r="D33" s="407"/>
      <c r="E33" s="407"/>
      <c r="F33" s="407"/>
      <c r="G33" s="408"/>
      <c r="H33" s="391" t="s">
        <v>5</v>
      </c>
      <c r="I33" s="392"/>
      <c r="J33" s="392"/>
      <c r="K33" s="139">
        <f>K34</f>
        <v>3037500</v>
      </c>
      <c r="L33" s="139">
        <f>L34</f>
        <v>3037500</v>
      </c>
      <c r="M33" s="219">
        <f t="shared" si="4"/>
        <v>0</v>
      </c>
      <c r="N33" s="146">
        <f t="shared" si="6"/>
        <v>0</v>
      </c>
      <c r="O33" s="41"/>
    </row>
    <row r="34" spans="1:15" ht="18" customHeight="1">
      <c r="A34" s="406"/>
      <c r="B34" s="407"/>
      <c r="C34" s="407"/>
      <c r="D34" s="407"/>
      <c r="E34" s="407"/>
      <c r="F34" s="407"/>
      <c r="G34" s="408"/>
      <c r="H34" s="340"/>
      <c r="I34" s="393" t="s">
        <v>22</v>
      </c>
      <c r="J34" s="393"/>
      <c r="K34" s="103">
        <f>K35+K36</f>
        <v>3037500</v>
      </c>
      <c r="L34" s="103">
        <f>L35+L36</f>
        <v>3037500</v>
      </c>
      <c r="M34" s="221">
        <f t="shared" si="4"/>
        <v>0</v>
      </c>
      <c r="N34" s="144">
        <f t="shared" si="6"/>
        <v>0</v>
      </c>
      <c r="O34" s="41"/>
    </row>
    <row r="35" spans="1:15" ht="18" customHeight="1">
      <c r="A35" s="406"/>
      <c r="B35" s="407"/>
      <c r="C35" s="407"/>
      <c r="D35" s="407"/>
      <c r="E35" s="407"/>
      <c r="F35" s="407"/>
      <c r="G35" s="408"/>
      <c r="H35" s="340"/>
      <c r="I35" s="341"/>
      <c r="J35" s="341" t="s">
        <v>23</v>
      </c>
      <c r="K35" s="101">
        <v>2564500</v>
      </c>
      <c r="L35" s="101">
        <v>2564500</v>
      </c>
      <c r="M35" s="222">
        <f t="shared" si="4"/>
        <v>0</v>
      </c>
      <c r="N35" s="146">
        <f t="shared" si="6"/>
        <v>0</v>
      </c>
    </row>
    <row r="36" spans="1:15" ht="18" customHeight="1">
      <c r="A36" s="406"/>
      <c r="B36" s="407"/>
      <c r="C36" s="407"/>
      <c r="D36" s="407"/>
      <c r="E36" s="407"/>
      <c r="F36" s="407"/>
      <c r="G36" s="408"/>
      <c r="H36" s="340"/>
      <c r="I36" s="341"/>
      <c r="J36" s="341" t="s">
        <v>24</v>
      </c>
      <c r="K36" s="101">
        <v>473000</v>
      </c>
      <c r="L36" s="101">
        <v>473000</v>
      </c>
      <c r="M36" s="222">
        <f t="shared" si="4"/>
        <v>0</v>
      </c>
      <c r="N36" s="146">
        <f t="shared" si="6"/>
        <v>0</v>
      </c>
    </row>
    <row r="37" spans="1:15" ht="18" customHeight="1">
      <c r="A37" s="406"/>
      <c r="B37" s="407"/>
      <c r="C37" s="407"/>
      <c r="D37" s="407"/>
      <c r="E37" s="407"/>
      <c r="F37" s="407"/>
      <c r="G37" s="408"/>
      <c r="H37" s="391" t="s">
        <v>101</v>
      </c>
      <c r="I37" s="392"/>
      <c r="J37" s="392"/>
      <c r="K37" s="139">
        <f>K38+K42</f>
        <v>11083000</v>
      </c>
      <c r="L37" s="139">
        <f>L38+L42</f>
        <v>9236110</v>
      </c>
      <c r="M37" s="219">
        <f t="shared" si="4"/>
        <v>-1846890</v>
      </c>
      <c r="N37" s="143">
        <f t="shared" si="6"/>
        <v>-0.16664170350988</v>
      </c>
    </row>
    <row r="38" spans="1:15" ht="18" customHeight="1">
      <c r="A38" s="406"/>
      <c r="B38" s="407"/>
      <c r="C38" s="407"/>
      <c r="D38" s="407"/>
      <c r="E38" s="407"/>
      <c r="F38" s="407"/>
      <c r="G38" s="408"/>
      <c r="H38" s="340"/>
      <c r="I38" s="393" t="s">
        <v>25</v>
      </c>
      <c r="J38" s="393"/>
      <c r="K38" s="103">
        <f>K39+K40+K41</f>
        <v>7100000</v>
      </c>
      <c r="L38" s="103">
        <f>L39+L40+L41</f>
        <v>6921280</v>
      </c>
      <c r="M38" s="221">
        <f t="shared" si="4"/>
        <v>-178720</v>
      </c>
      <c r="N38" s="144">
        <f t="shared" si="6"/>
        <v>-2.5171830985915494E-2</v>
      </c>
    </row>
    <row r="39" spans="1:15" ht="18" customHeight="1">
      <c r="A39" s="406"/>
      <c r="B39" s="407"/>
      <c r="C39" s="407"/>
      <c r="D39" s="407"/>
      <c r="E39" s="407"/>
      <c r="F39" s="407"/>
      <c r="G39" s="408"/>
      <c r="H39" s="340"/>
      <c r="I39" s="341"/>
      <c r="J39" s="341" t="s">
        <v>120</v>
      </c>
      <c r="K39" s="101">
        <v>300000</v>
      </c>
      <c r="L39" s="101">
        <v>272680</v>
      </c>
      <c r="M39" s="222">
        <f t="shared" si="4"/>
        <v>-27320</v>
      </c>
      <c r="N39" s="146">
        <f t="shared" si="6"/>
        <v>-9.1066666666666671E-2</v>
      </c>
    </row>
    <row r="40" spans="1:15" ht="18" customHeight="1">
      <c r="A40" s="406"/>
      <c r="B40" s="407"/>
      <c r="C40" s="407"/>
      <c r="D40" s="407"/>
      <c r="E40" s="407"/>
      <c r="F40" s="407"/>
      <c r="G40" s="408"/>
      <c r="H40" s="340"/>
      <c r="I40" s="341"/>
      <c r="J40" s="341" t="s">
        <v>59</v>
      </c>
      <c r="K40" s="101">
        <v>1800000</v>
      </c>
      <c r="L40" s="101">
        <v>1648600</v>
      </c>
      <c r="M40" s="222">
        <f t="shared" si="4"/>
        <v>-151400</v>
      </c>
      <c r="N40" s="146">
        <f t="shared" si="6"/>
        <v>-8.4111111111111109E-2</v>
      </c>
    </row>
    <row r="41" spans="1:15" ht="18" customHeight="1">
      <c r="A41" s="406"/>
      <c r="B41" s="407"/>
      <c r="C41" s="407"/>
      <c r="D41" s="407"/>
      <c r="E41" s="407"/>
      <c r="F41" s="407"/>
      <c r="G41" s="408"/>
      <c r="H41" s="340"/>
      <c r="I41" s="341"/>
      <c r="J41" s="341" t="s">
        <v>221</v>
      </c>
      <c r="K41" s="101">
        <v>5000000</v>
      </c>
      <c r="L41" s="101">
        <v>5000000</v>
      </c>
      <c r="M41" s="222">
        <f t="shared" si="4"/>
        <v>0</v>
      </c>
      <c r="N41" s="146">
        <f t="shared" si="6"/>
        <v>0</v>
      </c>
    </row>
    <row r="42" spans="1:15" ht="18" customHeight="1">
      <c r="A42" s="406"/>
      <c r="B42" s="407"/>
      <c r="C42" s="407"/>
      <c r="D42" s="407"/>
      <c r="E42" s="407"/>
      <c r="F42" s="407"/>
      <c r="G42" s="408"/>
      <c r="H42" s="340"/>
      <c r="I42" s="393" t="s">
        <v>26</v>
      </c>
      <c r="J42" s="393"/>
      <c r="K42" s="103">
        <f>K43+K44+K45+K46+K47+K48+K49</f>
        <v>3983000</v>
      </c>
      <c r="L42" s="103">
        <f>L43+L44+L45+L46+L47+L48+L49</f>
        <v>2314830</v>
      </c>
      <c r="M42" s="221">
        <f t="shared" si="4"/>
        <v>-1668170</v>
      </c>
      <c r="N42" s="144">
        <f t="shared" si="6"/>
        <v>-0.41882249560632689</v>
      </c>
    </row>
    <row r="43" spans="1:15" ht="18" customHeight="1">
      <c r="A43" s="406"/>
      <c r="B43" s="407"/>
      <c r="C43" s="407"/>
      <c r="D43" s="407"/>
      <c r="E43" s="407"/>
      <c r="F43" s="407"/>
      <c r="G43" s="408"/>
      <c r="H43" s="340"/>
      <c r="I43" s="341"/>
      <c r="J43" s="341" t="s">
        <v>38</v>
      </c>
      <c r="K43" s="101">
        <v>200000</v>
      </c>
      <c r="L43" s="101">
        <v>99990</v>
      </c>
      <c r="M43" s="222">
        <f t="shared" si="4"/>
        <v>-100010</v>
      </c>
      <c r="N43" s="146">
        <f t="shared" si="6"/>
        <v>-0.50004999999999999</v>
      </c>
    </row>
    <row r="44" spans="1:15" ht="18" customHeight="1">
      <c r="A44" s="406"/>
      <c r="B44" s="407"/>
      <c r="C44" s="407"/>
      <c r="D44" s="407"/>
      <c r="E44" s="407"/>
      <c r="F44" s="407"/>
      <c r="G44" s="408"/>
      <c r="H44" s="340"/>
      <c r="I44" s="341"/>
      <c r="J44" s="341" t="s">
        <v>47</v>
      </c>
      <c r="K44" s="101">
        <v>133000</v>
      </c>
      <c r="L44" s="101">
        <v>132820</v>
      </c>
      <c r="M44" s="222">
        <f t="shared" si="4"/>
        <v>-180</v>
      </c>
      <c r="N44" s="146">
        <f t="shared" si="6"/>
        <v>-1.3533834586466164E-3</v>
      </c>
    </row>
    <row r="45" spans="1:15" ht="18" customHeight="1">
      <c r="A45" s="406"/>
      <c r="B45" s="407"/>
      <c r="C45" s="407"/>
      <c r="D45" s="407"/>
      <c r="E45" s="407"/>
      <c r="F45" s="407"/>
      <c r="G45" s="408"/>
      <c r="H45" s="340"/>
      <c r="I45" s="341"/>
      <c r="J45" s="341" t="s">
        <v>93</v>
      </c>
      <c r="K45" s="101">
        <v>500000</v>
      </c>
      <c r="L45" s="101">
        <v>0</v>
      </c>
      <c r="M45" s="222">
        <f t="shared" si="4"/>
        <v>-500000</v>
      </c>
      <c r="N45" s="146">
        <f t="shared" si="6"/>
        <v>-1</v>
      </c>
    </row>
    <row r="46" spans="1:15" ht="18" customHeight="1">
      <c r="A46" s="406"/>
      <c r="B46" s="407"/>
      <c r="C46" s="407"/>
      <c r="D46" s="407"/>
      <c r="E46" s="407"/>
      <c r="F46" s="407"/>
      <c r="G46" s="408"/>
      <c r="H46" s="340"/>
      <c r="I46" s="341"/>
      <c r="J46" s="341" t="s">
        <v>87</v>
      </c>
      <c r="K46" s="101">
        <v>2650000</v>
      </c>
      <c r="L46" s="101">
        <v>1611000</v>
      </c>
      <c r="M46" s="222">
        <f t="shared" si="4"/>
        <v>-1039000</v>
      </c>
      <c r="N46" s="146">
        <f t="shared" si="6"/>
        <v>-0.39207547169811319</v>
      </c>
    </row>
    <row r="47" spans="1:15" ht="18" customHeight="1">
      <c r="A47" s="406"/>
      <c r="B47" s="407"/>
      <c r="C47" s="407"/>
      <c r="D47" s="407"/>
      <c r="E47" s="407"/>
      <c r="F47" s="407"/>
      <c r="G47" s="408"/>
      <c r="H47" s="340"/>
      <c r="I47" s="341"/>
      <c r="J47" s="341" t="s">
        <v>88</v>
      </c>
      <c r="K47" s="101">
        <v>200000</v>
      </c>
      <c r="L47" s="101">
        <v>198600</v>
      </c>
      <c r="M47" s="222">
        <f t="shared" si="4"/>
        <v>-1400</v>
      </c>
      <c r="N47" s="146">
        <f t="shared" si="6"/>
        <v>-7.0000000000000001E-3</v>
      </c>
    </row>
    <row r="48" spans="1:15" ht="18" customHeight="1">
      <c r="A48" s="406"/>
      <c r="B48" s="407"/>
      <c r="C48" s="407"/>
      <c r="D48" s="407"/>
      <c r="E48" s="407"/>
      <c r="F48" s="407"/>
      <c r="G48" s="408"/>
      <c r="H48" s="340"/>
      <c r="I48" s="341"/>
      <c r="J48" s="341" t="s">
        <v>90</v>
      </c>
      <c r="K48" s="101">
        <v>300000</v>
      </c>
      <c r="L48" s="101">
        <v>272420</v>
      </c>
      <c r="M48" s="222">
        <f t="shared" si="4"/>
        <v>-27580</v>
      </c>
      <c r="N48" s="146">
        <f t="shared" si="6"/>
        <v>-9.1933333333333339E-2</v>
      </c>
    </row>
    <row r="49" spans="1:14" ht="18" customHeight="1">
      <c r="A49" s="406"/>
      <c r="B49" s="407"/>
      <c r="C49" s="407"/>
      <c r="D49" s="407"/>
      <c r="E49" s="407"/>
      <c r="F49" s="407"/>
      <c r="G49" s="408"/>
      <c r="H49" s="340"/>
      <c r="I49" s="341"/>
      <c r="J49" s="341" t="s">
        <v>94</v>
      </c>
      <c r="K49" s="101">
        <v>0</v>
      </c>
      <c r="L49" s="101">
        <v>0</v>
      </c>
      <c r="M49" s="218">
        <f t="shared" si="4"/>
        <v>0</v>
      </c>
      <c r="N49" s="150">
        <v>0</v>
      </c>
    </row>
    <row r="50" spans="1:14" ht="15.75" customHeight="1">
      <c r="A50" s="406"/>
      <c r="B50" s="407"/>
      <c r="C50" s="407"/>
      <c r="D50" s="407"/>
      <c r="E50" s="407"/>
      <c r="F50" s="407"/>
      <c r="G50" s="408"/>
      <c r="H50" s="391" t="s">
        <v>48</v>
      </c>
      <c r="I50" s="392"/>
      <c r="J50" s="392"/>
      <c r="K50" s="139">
        <f>K51</f>
        <v>4962942</v>
      </c>
      <c r="L50" s="139">
        <f>L51</f>
        <v>726894</v>
      </c>
      <c r="M50" s="219">
        <f t="shared" si="4"/>
        <v>-4236048</v>
      </c>
      <c r="N50" s="143">
        <f t="shared" ref="N50:N53" si="8">M50/K50</f>
        <v>-0.8535356649342265</v>
      </c>
    </row>
    <row r="51" spans="1:14" ht="15.75" customHeight="1">
      <c r="A51" s="406"/>
      <c r="B51" s="407"/>
      <c r="C51" s="407"/>
      <c r="D51" s="407"/>
      <c r="E51" s="407"/>
      <c r="F51" s="407"/>
      <c r="G51" s="408"/>
      <c r="H51" s="340"/>
      <c r="I51" s="393" t="s">
        <v>48</v>
      </c>
      <c r="J51" s="393"/>
      <c r="K51" s="103">
        <f>K52+K53</f>
        <v>4962942</v>
      </c>
      <c r="L51" s="103">
        <f>L52+L53</f>
        <v>726894</v>
      </c>
      <c r="M51" s="221">
        <f t="shared" si="4"/>
        <v>-4236048</v>
      </c>
      <c r="N51" s="144">
        <f t="shared" si="8"/>
        <v>-0.8535356649342265</v>
      </c>
    </row>
    <row r="52" spans="1:14" ht="15.75" customHeight="1">
      <c r="A52" s="406"/>
      <c r="B52" s="407"/>
      <c r="C52" s="407"/>
      <c r="D52" s="407"/>
      <c r="E52" s="407"/>
      <c r="F52" s="407"/>
      <c r="G52" s="408"/>
      <c r="H52" s="340"/>
      <c r="I52" s="341"/>
      <c r="J52" s="341" t="s">
        <v>6</v>
      </c>
      <c r="K52" s="140">
        <v>4236048</v>
      </c>
      <c r="L52" s="140">
        <v>0</v>
      </c>
      <c r="M52" s="222">
        <f t="shared" si="4"/>
        <v>-4236048</v>
      </c>
      <c r="N52" s="146">
        <f t="shared" si="8"/>
        <v>-1</v>
      </c>
    </row>
    <row r="53" spans="1:14" ht="15.75" customHeight="1">
      <c r="A53" s="406"/>
      <c r="B53" s="407"/>
      <c r="C53" s="407"/>
      <c r="D53" s="407"/>
      <c r="E53" s="407"/>
      <c r="F53" s="407"/>
      <c r="G53" s="408"/>
      <c r="H53" s="364"/>
      <c r="I53" s="356"/>
      <c r="J53" s="356" t="s">
        <v>208</v>
      </c>
      <c r="K53" s="359">
        <v>726894</v>
      </c>
      <c r="L53" s="359">
        <v>726894</v>
      </c>
      <c r="M53" s="222">
        <f t="shared" si="4"/>
        <v>0</v>
      </c>
      <c r="N53" s="146">
        <f t="shared" si="8"/>
        <v>0</v>
      </c>
    </row>
    <row r="54" spans="1:14" ht="15.75" customHeight="1">
      <c r="A54" s="406"/>
      <c r="B54" s="407"/>
      <c r="C54" s="407"/>
      <c r="D54" s="407"/>
      <c r="E54" s="407"/>
      <c r="F54" s="407"/>
      <c r="G54" s="408"/>
      <c r="H54" s="387" t="s">
        <v>320</v>
      </c>
      <c r="I54" s="388"/>
      <c r="J54" s="388"/>
      <c r="K54" s="294">
        <v>0</v>
      </c>
      <c r="L54" s="294">
        <f>L55</f>
        <v>7344574</v>
      </c>
      <c r="M54" s="219">
        <f t="shared" si="4"/>
        <v>7344574</v>
      </c>
      <c r="N54" s="296">
        <v>1</v>
      </c>
    </row>
    <row r="55" spans="1:14" ht="15.75" customHeight="1">
      <c r="A55" s="406"/>
      <c r="B55" s="407"/>
      <c r="C55" s="407"/>
      <c r="D55" s="407"/>
      <c r="E55" s="407"/>
      <c r="F55" s="407"/>
      <c r="G55" s="408"/>
      <c r="H55" s="292"/>
      <c r="I55" s="389" t="s">
        <v>320</v>
      </c>
      <c r="J55" s="389"/>
      <c r="K55" s="295">
        <v>0</v>
      </c>
      <c r="L55" s="295">
        <f>L56</f>
        <v>7344574</v>
      </c>
      <c r="M55" s="221">
        <f t="shared" si="4"/>
        <v>7344574</v>
      </c>
      <c r="N55" s="297">
        <v>1</v>
      </c>
    </row>
    <row r="56" spans="1:14" ht="15.75" customHeight="1">
      <c r="A56" s="409"/>
      <c r="B56" s="410"/>
      <c r="C56" s="410"/>
      <c r="D56" s="410"/>
      <c r="E56" s="410"/>
      <c r="F56" s="410"/>
      <c r="G56" s="411"/>
      <c r="H56" s="293"/>
      <c r="I56" s="151"/>
      <c r="J56" s="151" t="s">
        <v>320</v>
      </c>
      <c r="K56" s="152">
        <v>0</v>
      </c>
      <c r="L56" s="152">
        <v>7344574</v>
      </c>
      <c r="M56" s="280">
        <f t="shared" ref="M56" si="9">L56-K56</f>
        <v>7344574</v>
      </c>
      <c r="N56" s="298">
        <v>1</v>
      </c>
    </row>
  </sheetData>
  <mergeCells count="44">
    <mergeCell ref="A31:G56"/>
    <mergeCell ref="I34:J34"/>
    <mergeCell ref="A2:M2"/>
    <mergeCell ref="A3:C3"/>
    <mergeCell ref="A4:C4"/>
    <mergeCell ref="J6:J7"/>
    <mergeCell ref="M6:M7"/>
    <mergeCell ref="A5:F5"/>
    <mergeCell ref="B6:B7"/>
    <mergeCell ref="F6:F7"/>
    <mergeCell ref="H6:H7"/>
    <mergeCell ref="I6:I7"/>
    <mergeCell ref="H5:N5"/>
    <mergeCell ref="N6:N7"/>
    <mergeCell ref="G6:G7"/>
    <mergeCell ref="A6:A7"/>
    <mergeCell ref="B22:C22"/>
    <mergeCell ref="C6:C7"/>
    <mergeCell ref="B18:C18"/>
    <mergeCell ref="B25:C25"/>
    <mergeCell ref="A24:C24"/>
    <mergeCell ref="A21:C21"/>
    <mergeCell ref="A8:C8"/>
    <mergeCell ref="A12:C12"/>
    <mergeCell ref="B10:C10"/>
    <mergeCell ref="B13:C13"/>
    <mergeCell ref="A17:C17"/>
    <mergeCell ref="A9:C9"/>
    <mergeCell ref="H54:J54"/>
    <mergeCell ref="I55:J55"/>
    <mergeCell ref="A1:N1"/>
    <mergeCell ref="H50:J50"/>
    <mergeCell ref="I51:J51"/>
    <mergeCell ref="I42:J42"/>
    <mergeCell ref="I38:J38"/>
    <mergeCell ref="H8:J8"/>
    <mergeCell ref="I10:J10"/>
    <mergeCell ref="I16:J16"/>
    <mergeCell ref="H9:J9"/>
    <mergeCell ref="A27:C27"/>
    <mergeCell ref="B28:C28"/>
    <mergeCell ref="I26:J26"/>
    <mergeCell ref="H33:J33"/>
    <mergeCell ref="H37:J37"/>
  </mergeCells>
  <phoneticPr fontId="3" type="noConversion"/>
  <pageMargins left="0.51181102362204722" right="0.35433070866141736" top="0.70866141732283472" bottom="0.43307086614173229" header="0.51181102362204722" footer="0.27559055118110237"/>
  <pageSetup paperSize="9" orientation="landscape" horizontalDpi="300" verticalDpi="300" r:id="rId1"/>
  <headerFooter alignWithMargins="0">
    <oddFooter>&amp;R2016년푸드뱅크결산총괄표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8"/>
  <sheetViews>
    <sheetView workbookViewId="0">
      <selection sqref="A1:J28"/>
    </sheetView>
  </sheetViews>
  <sheetFormatPr defaultRowHeight="17.25" customHeight="1"/>
  <cols>
    <col min="1" max="2" width="4.33203125" style="4" customWidth="1"/>
    <col min="3" max="3" width="17" style="4" customWidth="1"/>
    <col min="4" max="4" width="11.77734375" style="4" hidden="1" customWidth="1"/>
    <col min="5" max="5" width="11.77734375" style="4" customWidth="1"/>
    <col min="6" max="6" width="11.77734375" style="35" customWidth="1"/>
    <col min="7" max="7" width="10.77734375" style="4" customWidth="1"/>
    <col min="8" max="8" width="38.21875" style="4" customWidth="1"/>
    <col min="9" max="9" width="2.5546875" style="6" customWidth="1"/>
    <col min="10" max="10" width="11.33203125" style="4" customWidth="1"/>
    <col min="11" max="16384" width="8.88671875" style="4"/>
  </cols>
  <sheetData>
    <row r="1" spans="1:10" ht="17.25" customHeight="1">
      <c r="A1" s="17" t="s">
        <v>314</v>
      </c>
      <c r="H1" s="5"/>
      <c r="J1" s="5" t="s">
        <v>57</v>
      </c>
    </row>
    <row r="2" spans="1:10" ht="17.25" customHeight="1">
      <c r="A2" s="435" t="s">
        <v>7</v>
      </c>
      <c r="B2" s="436"/>
      <c r="C2" s="436"/>
      <c r="D2" s="433" t="s">
        <v>113</v>
      </c>
      <c r="E2" s="268" t="s">
        <v>162</v>
      </c>
      <c r="F2" s="268" t="s">
        <v>162</v>
      </c>
      <c r="G2" s="433" t="s">
        <v>55</v>
      </c>
      <c r="H2" s="427" t="s">
        <v>27</v>
      </c>
      <c r="I2" s="428"/>
      <c r="J2" s="429"/>
    </row>
    <row r="3" spans="1:10" ht="17.25" customHeight="1">
      <c r="A3" s="153" t="s">
        <v>8</v>
      </c>
      <c r="B3" s="132" t="s">
        <v>9</v>
      </c>
      <c r="C3" s="132" t="s">
        <v>11</v>
      </c>
      <c r="D3" s="434"/>
      <c r="E3" s="269" t="s">
        <v>265</v>
      </c>
      <c r="F3" s="269" t="s">
        <v>266</v>
      </c>
      <c r="G3" s="434"/>
      <c r="H3" s="430"/>
      <c r="I3" s="431"/>
      <c r="J3" s="432"/>
    </row>
    <row r="4" spans="1:10" ht="17.25" customHeight="1">
      <c r="A4" s="422" t="s">
        <v>37</v>
      </c>
      <c r="B4" s="423"/>
      <c r="C4" s="423"/>
      <c r="D4" s="7">
        <v>76658000</v>
      </c>
      <c r="E4" s="7">
        <f>E5+E8+E13+E17+E20</f>
        <v>90855814</v>
      </c>
      <c r="F4" s="7">
        <f>F5+F8+F13+F17+F20+F25</f>
        <v>91077033</v>
      </c>
      <c r="G4" s="128">
        <f>F4-E4</f>
        <v>221219</v>
      </c>
      <c r="H4" s="130"/>
      <c r="I4" s="130"/>
      <c r="J4" s="154">
        <v>0</v>
      </c>
    </row>
    <row r="5" spans="1:10" ht="17.25" customHeight="1">
      <c r="A5" s="422" t="s">
        <v>0</v>
      </c>
      <c r="B5" s="423"/>
      <c r="C5" s="423"/>
      <c r="D5" s="7">
        <v>8000000</v>
      </c>
      <c r="E5" s="28">
        <f>E6</f>
        <v>2684857</v>
      </c>
      <c r="F5" s="28">
        <f>F6</f>
        <v>1918700</v>
      </c>
      <c r="G5" s="128">
        <f>F5-E5</f>
        <v>-766157</v>
      </c>
      <c r="H5" s="266"/>
      <c r="I5" s="130"/>
      <c r="J5" s="155"/>
    </row>
    <row r="6" spans="1:10" ht="17.25" customHeight="1">
      <c r="A6" s="156"/>
      <c r="B6" s="424" t="s">
        <v>0</v>
      </c>
      <c r="C6" s="424"/>
      <c r="D6" s="30">
        <v>8000000</v>
      </c>
      <c r="E6" s="34">
        <f>E7</f>
        <v>2684857</v>
      </c>
      <c r="F6" s="34">
        <f>F7</f>
        <v>1918700</v>
      </c>
      <c r="G6" s="129">
        <f t="shared" ref="G6:G28" si="0">F6-E6</f>
        <v>-766157</v>
      </c>
      <c r="H6" s="131"/>
      <c r="I6" s="131"/>
      <c r="J6" s="157">
        <v>0</v>
      </c>
    </row>
    <row r="7" spans="1:10" ht="17.25" customHeight="1">
      <c r="A7" s="156"/>
      <c r="B7" s="130"/>
      <c r="C7" s="130" t="s">
        <v>62</v>
      </c>
      <c r="D7" s="7">
        <v>8000000</v>
      </c>
      <c r="E7" s="7">
        <v>2684857</v>
      </c>
      <c r="F7" s="7">
        <v>1918700</v>
      </c>
      <c r="G7" s="128">
        <f>F7-E7</f>
        <v>-766157</v>
      </c>
      <c r="H7" s="266" t="s">
        <v>268</v>
      </c>
      <c r="I7" s="130"/>
      <c r="J7" s="158">
        <v>0</v>
      </c>
    </row>
    <row r="8" spans="1:10" ht="17.25" customHeight="1">
      <c r="A8" s="422" t="s">
        <v>1</v>
      </c>
      <c r="B8" s="423"/>
      <c r="C8" s="423"/>
      <c r="D8" s="7">
        <v>63858000</v>
      </c>
      <c r="E8" s="28">
        <f>E9</f>
        <v>75206000</v>
      </c>
      <c r="F8" s="28">
        <f>F9</f>
        <v>75206000</v>
      </c>
      <c r="G8" s="128">
        <f>F8-E8</f>
        <v>0</v>
      </c>
      <c r="H8" s="130"/>
      <c r="I8" s="130"/>
      <c r="J8" s="155"/>
    </row>
    <row r="9" spans="1:10" ht="17.25" customHeight="1">
      <c r="A9" s="156"/>
      <c r="B9" s="424" t="s">
        <v>10</v>
      </c>
      <c r="C9" s="424"/>
      <c r="D9" s="30">
        <v>63858000</v>
      </c>
      <c r="E9" s="34">
        <f>E10+E11+E12</f>
        <v>75206000</v>
      </c>
      <c r="F9" s="34">
        <f>F10+F11+F12</f>
        <v>75206000</v>
      </c>
      <c r="G9" s="129">
        <f>F9-E9</f>
        <v>0</v>
      </c>
      <c r="H9" s="131"/>
      <c r="I9" s="131"/>
      <c r="J9" s="157">
        <v>0</v>
      </c>
    </row>
    <row r="10" spans="1:10" ht="17.25" customHeight="1">
      <c r="A10" s="156"/>
      <c r="B10" s="130"/>
      <c r="C10" s="130" t="s">
        <v>63</v>
      </c>
      <c r="D10" s="7">
        <v>39858000</v>
      </c>
      <c r="E10" s="7">
        <v>48826000</v>
      </c>
      <c r="F10" s="7">
        <v>48826000</v>
      </c>
      <c r="G10" s="128">
        <f t="shared" si="0"/>
        <v>0</v>
      </c>
      <c r="H10" s="130" t="s">
        <v>73</v>
      </c>
      <c r="I10" s="130"/>
      <c r="J10" s="158">
        <v>0</v>
      </c>
    </row>
    <row r="11" spans="1:10" s="35" customFormat="1" ht="17.25" customHeight="1">
      <c r="A11" s="156"/>
      <c r="B11" s="130"/>
      <c r="C11" s="130" t="s">
        <v>114</v>
      </c>
      <c r="D11" s="7">
        <v>24000000</v>
      </c>
      <c r="E11" s="7">
        <v>24000000</v>
      </c>
      <c r="F11" s="7">
        <v>24000000</v>
      </c>
      <c r="G11" s="128">
        <f t="shared" si="0"/>
        <v>0</v>
      </c>
      <c r="H11" s="130" t="s">
        <v>115</v>
      </c>
      <c r="I11" s="130"/>
      <c r="J11" s="158"/>
    </row>
    <row r="12" spans="1:10" s="35" customFormat="1" ht="17.25" customHeight="1">
      <c r="A12" s="210"/>
      <c r="B12" s="211"/>
      <c r="C12" s="215" t="s">
        <v>248</v>
      </c>
      <c r="D12" s="7"/>
      <c r="E12" s="7">
        <v>2380000</v>
      </c>
      <c r="F12" s="7">
        <v>2380000</v>
      </c>
      <c r="G12" s="128">
        <f t="shared" si="0"/>
        <v>0</v>
      </c>
      <c r="H12" s="211" t="s">
        <v>217</v>
      </c>
      <c r="I12" s="211"/>
      <c r="J12" s="158"/>
    </row>
    <row r="13" spans="1:10" ht="17.25" customHeight="1">
      <c r="A13" s="422" t="s">
        <v>2</v>
      </c>
      <c r="B13" s="423"/>
      <c r="C13" s="423"/>
      <c r="D13" s="7">
        <v>2300000</v>
      </c>
      <c r="E13" s="28">
        <f>E14</f>
        <v>6741164</v>
      </c>
      <c r="F13" s="28">
        <f>F14</f>
        <v>6940000</v>
      </c>
      <c r="G13" s="128">
        <f t="shared" si="0"/>
        <v>198836</v>
      </c>
      <c r="H13" s="230"/>
      <c r="I13" s="130"/>
      <c r="J13" s="155"/>
    </row>
    <row r="14" spans="1:10" ht="17.25" customHeight="1">
      <c r="A14" s="156"/>
      <c r="B14" s="424" t="s">
        <v>2</v>
      </c>
      <c r="C14" s="424"/>
      <c r="D14" s="30">
        <v>2300000</v>
      </c>
      <c r="E14" s="34">
        <f>E15+E16</f>
        <v>6741164</v>
      </c>
      <c r="F14" s="34">
        <f>F15+F16</f>
        <v>6940000</v>
      </c>
      <c r="G14" s="129">
        <f t="shared" si="0"/>
        <v>198836</v>
      </c>
      <c r="H14" s="131"/>
      <c r="I14" s="131"/>
      <c r="J14" s="157">
        <f>J15</f>
        <v>0</v>
      </c>
    </row>
    <row r="15" spans="1:10" ht="17.25" customHeight="1">
      <c r="A15" s="156"/>
      <c r="B15" s="130"/>
      <c r="C15" s="130" t="s">
        <v>2</v>
      </c>
      <c r="D15" s="7">
        <v>2300000</v>
      </c>
      <c r="E15" s="7">
        <v>1741164</v>
      </c>
      <c r="F15" s="7">
        <v>1940000</v>
      </c>
      <c r="G15" s="128">
        <f t="shared" si="0"/>
        <v>198836</v>
      </c>
      <c r="H15" s="52"/>
      <c r="I15" s="130"/>
      <c r="J15" s="158">
        <v>0</v>
      </c>
    </row>
    <row r="16" spans="1:10" s="35" customFormat="1" ht="17.25" customHeight="1">
      <c r="A16" s="210"/>
      <c r="B16" s="211"/>
      <c r="C16" s="211" t="s">
        <v>218</v>
      </c>
      <c r="D16" s="7"/>
      <c r="E16" s="7">
        <v>5000000</v>
      </c>
      <c r="F16" s="7">
        <v>5000000</v>
      </c>
      <c r="G16" s="128">
        <f t="shared" si="0"/>
        <v>0</v>
      </c>
      <c r="H16" s="211" t="s">
        <v>219</v>
      </c>
      <c r="I16" s="211"/>
      <c r="J16" s="158"/>
    </row>
    <row r="17" spans="1:10" ht="17.25" customHeight="1">
      <c r="A17" s="422" t="s">
        <v>3</v>
      </c>
      <c r="B17" s="423"/>
      <c r="C17" s="423"/>
      <c r="D17" s="7">
        <v>2000000</v>
      </c>
      <c r="E17" s="28">
        <f>E18</f>
        <v>1150200</v>
      </c>
      <c r="F17" s="28">
        <f>F18</f>
        <v>1150000</v>
      </c>
      <c r="G17" s="128">
        <f t="shared" si="0"/>
        <v>-200</v>
      </c>
      <c r="H17" s="230"/>
      <c r="I17" s="130"/>
      <c r="J17" s="155"/>
    </row>
    <row r="18" spans="1:10" ht="17.25" customHeight="1">
      <c r="A18" s="156"/>
      <c r="B18" s="424" t="s">
        <v>3</v>
      </c>
      <c r="C18" s="424"/>
      <c r="D18" s="30">
        <v>2000000</v>
      </c>
      <c r="E18" s="34">
        <f>E19</f>
        <v>1150200</v>
      </c>
      <c r="F18" s="34">
        <f>F19</f>
        <v>1150000</v>
      </c>
      <c r="G18" s="129">
        <f t="shared" si="0"/>
        <v>-200</v>
      </c>
      <c r="H18" s="131"/>
      <c r="I18" s="131"/>
      <c r="J18" s="159">
        <v>0</v>
      </c>
    </row>
    <row r="19" spans="1:10" ht="17.25" customHeight="1">
      <c r="A19" s="156"/>
      <c r="B19" s="130"/>
      <c r="C19" s="130" t="s">
        <v>3</v>
      </c>
      <c r="D19" s="7">
        <v>2000000</v>
      </c>
      <c r="E19" s="7">
        <v>1150200</v>
      </c>
      <c r="F19" s="7">
        <v>1150000</v>
      </c>
      <c r="G19" s="128">
        <f t="shared" si="0"/>
        <v>-200</v>
      </c>
      <c r="H19" s="230"/>
      <c r="I19" s="130"/>
      <c r="J19" s="158">
        <v>0</v>
      </c>
    </row>
    <row r="20" spans="1:10" ht="17.25" customHeight="1">
      <c r="A20" s="422" t="s">
        <v>118</v>
      </c>
      <c r="B20" s="423"/>
      <c r="C20" s="423"/>
      <c r="D20" s="7">
        <f>D21</f>
        <v>0</v>
      </c>
      <c r="E20" s="28">
        <f>E21</f>
        <v>5073593</v>
      </c>
      <c r="F20" s="28">
        <f>F21</f>
        <v>5073593</v>
      </c>
      <c r="G20" s="128">
        <f t="shared" si="0"/>
        <v>0</v>
      </c>
      <c r="H20" s="130"/>
      <c r="I20" s="130"/>
      <c r="J20" s="155"/>
    </row>
    <row r="21" spans="1:10" ht="17.25" customHeight="1">
      <c r="A21" s="156"/>
      <c r="B21" s="425" t="s">
        <v>118</v>
      </c>
      <c r="C21" s="426"/>
      <c r="D21" s="30">
        <f>D22</f>
        <v>0</v>
      </c>
      <c r="E21" s="34">
        <f>E22+E23+E24</f>
        <v>5073593</v>
      </c>
      <c r="F21" s="34">
        <f>F22+F23+F24</f>
        <v>5073593</v>
      </c>
      <c r="G21" s="129">
        <f t="shared" si="0"/>
        <v>0</v>
      </c>
      <c r="H21" s="131"/>
      <c r="I21" s="131"/>
      <c r="J21" s="160"/>
    </row>
    <row r="22" spans="1:10" ht="17.25" customHeight="1">
      <c r="A22" s="156"/>
      <c r="B22" s="130"/>
      <c r="C22" s="130" t="s">
        <v>119</v>
      </c>
      <c r="D22" s="7">
        <v>0</v>
      </c>
      <c r="E22" s="7">
        <v>18437</v>
      </c>
      <c r="F22" s="7">
        <v>18437</v>
      </c>
      <c r="G22" s="128">
        <f t="shared" si="0"/>
        <v>0</v>
      </c>
      <c r="H22" s="130" t="s">
        <v>3</v>
      </c>
      <c r="I22" s="130"/>
      <c r="J22" s="161"/>
    </row>
    <row r="23" spans="1:10" s="35" customFormat="1" ht="17.25" customHeight="1">
      <c r="A23" s="156"/>
      <c r="B23" s="130"/>
      <c r="C23" s="130" t="s">
        <v>119</v>
      </c>
      <c r="D23" s="7">
        <v>0</v>
      </c>
      <c r="E23" s="7">
        <v>2151939</v>
      </c>
      <c r="F23" s="7">
        <v>2151939</v>
      </c>
      <c r="G23" s="128">
        <f t="shared" si="0"/>
        <v>0</v>
      </c>
      <c r="H23" s="130" t="s">
        <v>2</v>
      </c>
      <c r="I23" s="130"/>
      <c r="J23" s="161"/>
    </row>
    <row r="24" spans="1:10" s="35" customFormat="1" ht="17.25" customHeight="1">
      <c r="A24" s="265"/>
      <c r="B24" s="266"/>
      <c r="C24" s="266" t="s">
        <v>119</v>
      </c>
      <c r="D24" s="7">
        <v>0</v>
      </c>
      <c r="E24" s="7">
        <v>2903217</v>
      </c>
      <c r="F24" s="7">
        <v>2903217</v>
      </c>
      <c r="G24" s="128">
        <f t="shared" si="0"/>
        <v>0</v>
      </c>
      <c r="H24" s="266" t="s">
        <v>76</v>
      </c>
      <c r="I24" s="266"/>
      <c r="J24" s="161"/>
    </row>
    <row r="25" spans="1:10" ht="17.25" customHeight="1">
      <c r="A25" s="271" t="s">
        <v>277</v>
      </c>
      <c r="B25" s="266"/>
      <c r="C25" s="266"/>
      <c r="D25" s="266"/>
      <c r="E25" s="8">
        <f>E26</f>
        <v>0</v>
      </c>
      <c r="F25" s="277">
        <f>F26</f>
        <v>788740</v>
      </c>
      <c r="G25" s="8">
        <f t="shared" si="0"/>
        <v>788740</v>
      </c>
      <c r="H25" s="266"/>
      <c r="I25" s="266"/>
      <c r="J25" s="155"/>
    </row>
    <row r="26" spans="1:10" ht="17.25" customHeight="1">
      <c r="A26" s="265"/>
      <c r="B26" s="421" t="s">
        <v>277</v>
      </c>
      <c r="C26" s="421"/>
      <c r="D26" s="267"/>
      <c r="E26" s="31">
        <f>E27+E28</f>
        <v>0</v>
      </c>
      <c r="F26" s="278">
        <f>F27+F28</f>
        <v>788740</v>
      </c>
      <c r="G26" s="272">
        <f>F26-E26</f>
        <v>788740</v>
      </c>
      <c r="H26" s="267"/>
      <c r="I26" s="267"/>
      <c r="J26" s="160"/>
    </row>
    <row r="27" spans="1:10" ht="17.25" customHeight="1">
      <c r="A27" s="265"/>
      <c r="B27" s="266"/>
      <c r="C27" s="273" t="s">
        <v>267</v>
      </c>
      <c r="D27" s="266"/>
      <c r="E27" s="8">
        <v>0</v>
      </c>
      <c r="F27" s="8">
        <v>15694</v>
      </c>
      <c r="G27" s="8">
        <f t="shared" si="0"/>
        <v>15694</v>
      </c>
      <c r="H27" s="52" t="s">
        <v>273</v>
      </c>
      <c r="I27" s="266"/>
      <c r="J27" s="155"/>
    </row>
    <row r="28" spans="1:10" ht="17.25" customHeight="1">
      <c r="A28" s="162"/>
      <c r="B28" s="163"/>
      <c r="C28" s="274" t="s">
        <v>278</v>
      </c>
      <c r="D28" s="163"/>
      <c r="E28" s="275">
        <v>0</v>
      </c>
      <c r="F28" s="275">
        <v>773046</v>
      </c>
      <c r="G28" s="275">
        <f t="shared" si="0"/>
        <v>773046</v>
      </c>
      <c r="H28" s="163" t="s">
        <v>274</v>
      </c>
      <c r="I28" s="163"/>
      <c r="J28" s="276"/>
    </row>
  </sheetData>
  <mergeCells count="16">
    <mergeCell ref="H2:J3"/>
    <mergeCell ref="A8:C8"/>
    <mergeCell ref="A13:C13"/>
    <mergeCell ref="B14:C14"/>
    <mergeCell ref="G2:G3"/>
    <mergeCell ref="A2:C2"/>
    <mergeCell ref="D2:D3"/>
    <mergeCell ref="A4:C4"/>
    <mergeCell ref="A5:C5"/>
    <mergeCell ref="B6:C6"/>
    <mergeCell ref="B26:C26"/>
    <mergeCell ref="A17:C17"/>
    <mergeCell ref="B18:C18"/>
    <mergeCell ref="B9:C9"/>
    <mergeCell ref="B21:C21"/>
    <mergeCell ref="A20:C20"/>
  </mergeCells>
  <phoneticPr fontId="3" type="noConversion"/>
  <pageMargins left="0.74803149606299213" right="0.74803149606299213" top="0.70866141732283472" bottom="0.47244094488188981" header="0.51181102362204722" footer="0.51181102362204722"/>
  <pageSetup paperSize="9" orientation="landscape" horizontalDpi="300" verticalDpi="300" r:id="rId1"/>
  <headerFooter alignWithMargins="0">
    <oddFooter xml:space="preserve">&amp;R2016년푸드뱅크세입결산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V129"/>
  <sheetViews>
    <sheetView zoomScale="85" zoomScaleNormal="85" zoomScaleSheetLayoutView="100" workbookViewId="0">
      <pane ySplit="4" topLeftCell="A99" activePane="bottomLeft" state="frozen"/>
      <selection pane="bottomLeft" activeCell="A99" sqref="A99:P123"/>
    </sheetView>
  </sheetViews>
  <sheetFormatPr defaultRowHeight="13.5"/>
  <cols>
    <col min="1" max="1" width="4.109375" style="35" customWidth="1"/>
    <col min="2" max="2" width="4" style="35" customWidth="1"/>
    <col min="3" max="3" width="15.33203125" style="35" customWidth="1"/>
    <col min="4" max="4" width="10.109375" style="35" hidden="1" customWidth="1"/>
    <col min="5" max="5" width="8.88671875" style="35" hidden="1" customWidth="1"/>
    <col min="6" max="12" width="8.5546875" style="35" customWidth="1"/>
    <col min="13" max="13" width="12" style="35" customWidth="1"/>
    <col min="14" max="14" width="17.33203125" style="6" customWidth="1"/>
    <col min="15" max="15" width="1.88671875" style="6" customWidth="1"/>
    <col min="16" max="16" width="9.77734375" style="35" customWidth="1"/>
    <col min="17" max="17" width="9" style="35" bestFit="1" customWidth="1"/>
    <col min="18" max="18" width="10.6640625" style="35" hidden="1" customWidth="1"/>
    <col min="19" max="21" width="0" style="35" hidden="1" customWidth="1"/>
    <col min="22" max="22" width="9.77734375" style="35" hidden="1" customWidth="1"/>
    <col min="23" max="16384" width="8.88671875" style="35"/>
  </cols>
  <sheetData>
    <row r="2" spans="1:21" ht="20.100000000000001" customHeight="1">
      <c r="A2" s="17" t="s">
        <v>313</v>
      </c>
      <c r="D2" s="38"/>
      <c r="M2" s="5"/>
      <c r="N2" s="12"/>
      <c r="O2" s="13"/>
      <c r="P2" s="14" t="s">
        <v>57</v>
      </c>
    </row>
    <row r="3" spans="1:21" ht="17.100000000000001" customHeight="1">
      <c r="A3" s="434" t="s">
        <v>7</v>
      </c>
      <c r="B3" s="434"/>
      <c r="C3" s="434"/>
      <c r="D3" s="444" t="s">
        <v>102</v>
      </c>
      <c r="E3" s="446" t="s">
        <v>55</v>
      </c>
      <c r="F3" s="270" t="s">
        <v>139</v>
      </c>
      <c r="G3" s="270" t="s">
        <v>269</v>
      </c>
      <c r="H3" s="235" t="s">
        <v>124</v>
      </c>
      <c r="I3" s="438" t="s">
        <v>74</v>
      </c>
      <c r="J3" s="439"/>
      <c r="K3" s="439"/>
      <c r="L3" s="440"/>
      <c r="M3" s="438" t="s">
        <v>27</v>
      </c>
      <c r="N3" s="439"/>
      <c r="O3" s="439"/>
      <c r="P3" s="440"/>
    </row>
    <row r="4" spans="1:21" ht="17.100000000000001" customHeight="1">
      <c r="A4" s="232" t="s">
        <v>8</v>
      </c>
      <c r="B4" s="232" t="s">
        <v>9</v>
      </c>
      <c r="C4" s="232" t="s">
        <v>11</v>
      </c>
      <c r="D4" s="445"/>
      <c r="E4" s="434"/>
      <c r="F4" s="93" t="s">
        <v>140</v>
      </c>
      <c r="G4" s="93" t="s">
        <v>123</v>
      </c>
      <c r="H4" s="93" t="s">
        <v>125</v>
      </c>
      <c r="I4" s="232" t="s">
        <v>75</v>
      </c>
      <c r="J4" s="232" t="s">
        <v>3</v>
      </c>
      <c r="K4" s="232" t="s">
        <v>2</v>
      </c>
      <c r="L4" s="232" t="s">
        <v>76</v>
      </c>
      <c r="M4" s="441"/>
      <c r="N4" s="442"/>
      <c r="O4" s="442"/>
      <c r="P4" s="443"/>
      <c r="R4" s="35" t="s">
        <v>225</v>
      </c>
      <c r="S4" s="35" t="s">
        <v>226</v>
      </c>
      <c r="T4" s="35" t="s">
        <v>251</v>
      </c>
      <c r="U4" s="35" t="s">
        <v>258</v>
      </c>
    </row>
    <row r="5" spans="1:21" ht="21" customHeight="1">
      <c r="A5" s="423" t="s">
        <v>37</v>
      </c>
      <c r="B5" s="423"/>
      <c r="C5" s="423"/>
      <c r="D5" s="15">
        <v>76658000</v>
      </c>
      <c r="E5" s="15" t="e">
        <f>E6+E78+E83+E115</f>
        <v>#REF!</v>
      </c>
      <c r="F5" s="58">
        <f>F6+F78+F83+F115+F119</f>
        <v>90622184</v>
      </c>
      <c r="G5" s="58">
        <f>G6+G78+G83+G115+G119</f>
        <v>91077033</v>
      </c>
      <c r="H5" s="58">
        <f>G5-F5</f>
        <v>454849</v>
      </c>
      <c r="I5" s="58">
        <f>I6+I78+I83+I115+I119</f>
        <v>75222689</v>
      </c>
      <c r="J5" s="58">
        <f t="shared" ref="J5:L5" si="0">J6+J78+J83+J115+J119</f>
        <v>1168642</v>
      </c>
      <c r="K5" s="58">
        <f t="shared" si="0"/>
        <v>9096114</v>
      </c>
      <c r="L5" s="58">
        <f t="shared" si="0"/>
        <v>5589588</v>
      </c>
      <c r="M5" s="40"/>
      <c r="N5" s="164"/>
      <c r="O5" s="165"/>
      <c r="P5" s="236"/>
    </row>
    <row r="6" spans="1:21" ht="21" customHeight="1">
      <c r="A6" s="437" t="s">
        <v>4</v>
      </c>
      <c r="B6" s="437"/>
      <c r="C6" s="437"/>
      <c r="D6" s="46">
        <v>71960000</v>
      </c>
      <c r="E6" s="46" t="e">
        <f>E7+E43+E47</f>
        <v>#REF!</v>
      </c>
      <c r="F6" s="59">
        <f>F7+F26+F43+F47</f>
        <v>71538742</v>
      </c>
      <c r="G6" s="59">
        <f>G7+G26+G43+G47</f>
        <v>70731955</v>
      </c>
      <c r="H6" s="58">
        <f>G6-F6</f>
        <v>-806787</v>
      </c>
      <c r="I6" s="59">
        <f>I7+I26+I43+I47</f>
        <v>68592635</v>
      </c>
      <c r="J6" s="59">
        <f>J7+J26+J43+J47</f>
        <v>340000</v>
      </c>
      <c r="K6" s="59">
        <f>K7+K26+K43+K47</f>
        <v>417420</v>
      </c>
      <c r="L6" s="59">
        <f>L7+L26+L43+L47</f>
        <v>1381900</v>
      </c>
      <c r="M6" s="47"/>
      <c r="N6" s="166"/>
      <c r="O6" s="167"/>
      <c r="P6" s="237"/>
      <c r="R6" s="35" t="s">
        <v>225</v>
      </c>
      <c r="S6" s="35" t="s">
        <v>226</v>
      </c>
    </row>
    <row r="7" spans="1:21" ht="21" customHeight="1">
      <c r="A7" s="170"/>
      <c r="B7" s="424" t="s">
        <v>77</v>
      </c>
      <c r="C7" s="424"/>
      <c r="D7" s="43">
        <v>35270000</v>
      </c>
      <c r="E7" s="43" t="e">
        <f>E8+#REF!+E11+E15+E17</f>
        <v>#REF!</v>
      </c>
      <c r="F7" s="60">
        <f>F8+F11+F15+F17+F24</f>
        <v>31070492</v>
      </c>
      <c r="G7" s="60">
        <f>G8+G11+G15+G17+G24</f>
        <v>31070492</v>
      </c>
      <c r="H7" s="61">
        <f>G7-F7</f>
        <v>0</v>
      </c>
      <c r="I7" s="62">
        <f>I8+I11+I15+I17</f>
        <v>31070492</v>
      </c>
      <c r="J7" s="62">
        <f>J8+J11+J15+J17+J24</f>
        <v>0</v>
      </c>
      <c r="K7" s="62">
        <f>K8+K11+K15+K17</f>
        <v>0</v>
      </c>
      <c r="L7" s="62">
        <f>L8+L11+L15+L17</f>
        <v>0</v>
      </c>
      <c r="M7" s="44"/>
      <c r="N7" s="168"/>
      <c r="O7" s="169"/>
      <c r="P7" s="238">
        <f>P8+P11+P15+P17+P24</f>
        <v>31070492</v>
      </c>
      <c r="R7" s="209">
        <f>R8+R11+R15+R17+R24</f>
        <v>31370492</v>
      </c>
    </row>
    <row r="8" spans="1:21" ht="21" customHeight="1">
      <c r="A8" s="36"/>
      <c r="B8" s="170"/>
      <c r="C8" s="231" t="s">
        <v>12</v>
      </c>
      <c r="D8" s="15">
        <v>27120000</v>
      </c>
      <c r="E8" s="8" t="e">
        <f>D8-#REF!</f>
        <v>#REF!</v>
      </c>
      <c r="F8" s="63">
        <v>23836160</v>
      </c>
      <c r="G8" s="63">
        <f>I8</f>
        <v>23836160</v>
      </c>
      <c r="H8" s="58">
        <f>G8-F8</f>
        <v>0</v>
      </c>
      <c r="I8" s="63">
        <f>P8</f>
        <v>23836160</v>
      </c>
      <c r="J8" s="63"/>
      <c r="K8" s="63"/>
      <c r="L8" s="63"/>
      <c r="M8" s="39"/>
      <c r="N8" s="171"/>
      <c r="O8" s="95"/>
      <c r="P8" s="239">
        <f>P9+P10</f>
        <v>23836160</v>
      </c>
      <c r="R8" s="172">
        <v>23836160</v>
      </c>
      <c r="S8" s="38">
        <f>P8-R8</f>
        <v>0</v>
      </c>
    </row>
    <row r="9" spans="1:21" ht="21" customHeight="1">
      <c r="A9" s="36"/>
      <c r="B9" s="36"/>
      <c r="C9" s="170"/>
      <c r="D9" s="173"/>
      <c r="E9" s="174"/>
      <c r="F9" s="126"/>
      <c r="G9" s="126"/>
      <c r="H9" s="126"/>
      <c r="I9" s="126"/>
      <c r="J9" s="126"/>
      <c r="K9" s="126"/>
      <c r="L9" s="125"/>
      <c r="M9" s="121" t="s">
        <v>198</v>
      </c>
      <c r="N9" s="175" t="s">
        <v>223</v>
      </c>
      <c r="O9" s="176" t="s">
        <v>28</v>
      </c>
      <c r="P9" s="240">
        <v>10972160</v>
      </c>
      <c r="R9" s="177">
        <v>10972160</v>
      </c>
      <c r="S9" s="38">
        <f>R9-P9</f>
        <v>0</v>
      </c>
    </row>
    <row r="10" spans="1:21" ht="21" customHeight="1">
      <c r="A10" s="36"/>
      <c r="B10" s="36"/>
      <c r="C10" s="32"/>
      <c r="D10" s="10"/>
      <c r="E10" s="11"/>
      <c r="F10" s="65"/>
      <c r="G10" s="65"/>
      <c r="H10" s="65"/>
      <c r="I10" s="65"/>
      <c r="J10" s="65"/>
      <c r="K10" s="65"/>
      <c r="L10" s="69"/>
      <c r="M10" s="56" t="s">
        <v>214</v>
      </c>
      <c r="N10" s="55" t="s">
        <v>224</v>
      </c>
      <c r="O10" s="53" t="s">
        <v>28</v>
      </c>
      <c r="P10" s="241">
        <v>12864000</v>
      </c>
      <c r="R10" s="178">
        <v>6432000</v>
      </c>
      <c r="S10" s="38"/>
    </row>
    <row r="11" spans="1:21" ht="21" customHeight="1">
      <c r="A11" s="36"/>
      <c r="B11" s="36"/>
      <c r="C11" s="231" t="s">
        <v>13</v>
      </c>
      <c r="D11" s="15">
        <v>2980000</v>
      </c>
      <c r="E11" s="8" t="e">
        <f>D11-#REF!</f>
        <v>#REF!</v>
      </c>
      <c r="F11" s="63">
        <v>2587880</v>
      </c>
      <c r="G11" s="63">
        <f>I11</f>
        <v>2587880</v>
      </c>
      <c r="H11" s="58">
        <f>G11-F11</f>
        <v>0</v>
      </c>
      <c r="I11" s="63">
        <f>P11</f>
        <v>2587880</v>
      </c>
      <c r="J11" s="63"/>
      <c r="K11" s="63"/>
      <c r="L11" s="63"/>
      <c r="M11" s="49"/>
      <c r="N11" s="171"/>
      <c r="O11" s="95"/>
      <c r="P11" s="239">
        <f>P12+P13+P14</f>
        <v>2587880</v>
      </c>
      <c r="R11" s="172">
        <f>R12+R13+R14</f>
        <v>2587880</v>
      </c>
      <c r="S11" s="38">
        <f>P11-R11</f>
        <v>0</v>
      </c>
    </row>
    <row r="12" spans="1:21" ht="21" customHeight="1">
      <c r="A12" s="36"/>
      <c r="B12" s="36"/>
      <c r="C12" s="36"/>
      <c r="D12" s="9"/>
      <c r="E12" s="37"/>
      <c r="F12" s="64"/>
      <c r="G12" s="64"/>
      <c r="H12" s="64"/>
      <c r="I12" s="64"/>
      <c r="J12" s="64"/>
      <c r="K12" s="64"/>
      <c r="L12" s="64"/>
      <c r="M12" s="57" t="s">
        <v>78</v>
      </c>
      <c r="N12" s="54" t="s">
        <v>199</v>
      </c>
      <c r="O12" s="45" t="s">
        <v>28</v>
      </c>
      <c r="P12" s="242">
        <v>189680</v>
      </c>
      <c r="R12" s="179">
        <v>189680</v>
      </c>
      <c r="S12" s="38">
        <f>R12-P12</f>
        <v>0</v>
      </c>
    </row>
    <row r="13" spans="1:21" ht="21" customHeight="1">
      <c r="A13" s="36"/>
      <c r="B13" s="36"/>
      <c r="C13" s="36"/>
      <c r="D13" s="9"/>
      <c r="E13" s="37"/>
      <c r="F13" s="64"/>
      <c r="G13" s="64"/>
      <c r="H13" s="64"/>
      <c r="I13" s="64"/>
      <c r="J13" s="64"/>
      <c r="K13" s="64"/>
      <c r="L13" s="64"/>
      <c r="M13" s="57" t="s">
        <v>79</v>
      </c>
      <c r="N13" s="54" t="s">
        <v>141</v>
      </c>
      <c r="O13" s="45" t="s">
        <v>28</v>
      </c>
      <c r="P13" s="242">
        <v>1111800</v>
      </c>
      <c r="R13" s="179">
        <v>1111800</v>
      </c>
      <c r="S13" s="38">
        <f t="shared" ref="S13:S14" si="1">R13-P13</f>
        <v>0</v>
      </c>
    </row>
    <row r="14" spans="1:21" ht="21" customHeight="1">
      <c r="A14" s="36"/>
      <c r="B14" s="36"/>
      <c r="C14" s="32"/>
      <c r="D14" s="10"/>
      <c r="E14" s="11"/>
      <c r="F14" s="65"/>
      <c r="G14" s="65"/>
      <c r="H14" s="65"/>
      <c r="I14" s="65"/>
      <c r="J14" s="65"/>
      <c r="K14" s="65"/>
      <c r="L14" s="65"/>
      <c r="M14" s="56"/>
      <c r="N14" s="55" t="s">
        <v>215</v>
      </c>
      <c r="O14" s="53" t="s">
        <v>216</v>
      </c>
      <c r="P14" s="243">
        <v>1286400</v>
      </c>
      <c r="R14" s="180">
        <v>1286400</v>
      </c>
      <c r="S14" s="38">
        <f t="shared" si="1"/>
        <v>0</v>
      </c>
    </row>
    <row r="15" spans="1:21" ht="21" customHeight="1">
      <c r="A15" s="36"/>
      <c r="B15" s="36"/>
      <c r="C15" s="32" t="s">
        <v>14</v>
      </c>
      <c r="D15" s="10">
        <v>2260000</v>
      </c>
      <c r="E15" s="11" t="e">
        <f>D15-#REF!</f>
        <v>#REF!</v>
      </c>
      <c r="F15" s="65">
        <v>2078102</v>
      </c>
      <c r="G15" s="65">
        <f>P15</f>
        <v>2078102</v>
      </c>
      <c r="H15" s="58">
        <f>G15-F15</f>
        <v>0</v>
      </c>
      <c r="I15" s="65">
        <f>P15</f>
        <v>2078102</v>
      </c>
      <c r="J15" s="65"/>
      <c r="K15" s="65"/>
      <c r="L15" s="65"/>
      <c r="M15" s="56"/>
      <c r="N15" s="55"/>
      <c r="O15" s="53"/>
      <c r="P15" s="244">
        <v>2078102</v>
      </c>
      <c r="R15" s="181">
        <v>2078102</v>
      </c>
      <c r="S15" s="38">
        <f>P15-R15</f>
        <v>0</v>
      </c>
    </row>
    <row r="16" spans="1:21" ht="21" customHeight="1">
      <c r="A16" s="36"/>
      <c r="B16" s="36"/>
      <c r="C16" s="170"/>
      <c r="D16" s="173"/>
      <c r="E16" s="174"/>
      <c r="F16" s="126"/>
      <c r="G16" s="126"/>
      <c r="H16" s="126"/>
      <c r="I16" s="126"/>
      <c r="J16" s="126"/>
      <c r="K16" s="126"/>
      <c r="L16" s="126"/>
      <c r="M16" s="121" t="s">
        <v>109</v>
      </c>
      <c r="N16" s="123" t="s">
        <v>227</v>
      </c>
      <c r="O16" s="176" t="s">
        <v>28</v>
      </c>
      <c r="P16" s="240">
        <v>2078102</v>
      </c>
      <c r="R16" s="177">
        <v>1542101</v>
      </c>
      <c r="S16" s="38"/>
    </row>
    <row r="17" spans="1:22" ht="21" customHeight="1">
      <c r="A17" s="36"/>
      <c r="B17" s="36"/>
      <c r="C17" s="231" t="s">
        <v>15</v>
      </c>
      <c r="D17" s="15">
        <v>2910000</v>
      </c>
      <c r="E17" s="8" t="e">
        <f>D17-#REF!</f>
        <v>#REF!</v>
      </c>
      <c r="F17" s="63">
        <v>2568350</v>
      </c>
      <c r="G17" s="63">
        <f>P17</f>
        <v>2568350</v>
      </c>
      <c r="H17" s="58">
        <f>G17-F17</f>
        <v>0</v>
      </c>
      <c r="I17" s="63">
        <f>P17</f>
        <v>2568350</v>
      </c>
      <c r="J17" s="63"/>
      <c r="K17" s="63"/>
      <c r="L17" s="63"/>
      <c r="M17" s="49"/>
      <c r="N17" s="171"/>
      <c r="O17" s="95"/>
      <c r="P17" s="239">
        <f>SUM(P19:P23)</f>
        <v>2568350</v>
      </c>
      <c r="Q17" s="38"/>
      <c r="R17" s="172">
        <v>2568350</v>
      </c>
      <c r="S17" s="38">
        <f>P17-R17</f>
        <v>0</v>
      </c>
      <c r="V17" s="38">
        <f>I7+I47+I80+I82+I84+I92</f>
        <v>48826000</v>
      </c>
    </row>
    <row r="18" spans="1:22" ht="21.75" customHeight="1">
      <c r="A18" s="36"/>
      <c r="B18" s="36"/>
      <c r="C18" s="36"/>
      <c r="D18" s="9"/>
      <c r="E18" s="37"/>
      <c r="F18" s="64"/>
      <c r="G18" s="64"/>
      <c r="H18" s="64"/>
      <c r="I18" s="64"/>
      <c r="J18" s="64"/>
      <c r="K18" s="64"/>
      <c r="L18" s="64"/>
      <c r="M18" s="89" t="s">
        <v>133</v>
      </c>
      <c r="N18" s="54"/>
      <c r="O18" s="45"/>
      <c r="P18" s="242"/>
      <c r="R18" s="179"/>
    </row>
    <row r="19" spans="1:22" ht="21.75" customHeight="1">
      <c r="A19" s="36"/>
      <c r="B19" s="36"/>
      <c r="C19" s="36"/>
      <c r="D19" s="9"/>
      <c r="E19" s="37"/>
      <c r="F19" s="64"/>
      <c r="G19" s="64"/>
      <c r="H19" s="64"/>
      <c r="I19" s="64"/>
      <c r="J19" s="64"/>
      <c r="K19" s="64"/>
      <c r="L19" s="64"/>
      <c r="M19" s="89" t="s">
        <v>130</v>
      </c>
      <c r="N19" s="54" t="s">
        <v>228</v>
      </c>
      <c r="O19" s="45" t="s">
        <v>28</v>
      </c>
      <c r="P19" s="242">
        <v>808570</v>
      </c>
      <c r="R19" s="179"/>
    </row>
    <row r="20" spans="1:22" ht="21.75" customHeight="1">
      <c r="A20" s="36"/>
      <c r="B20" s="36"/>
      <c r="C20" s="36"/>
      <c r="D20" s="9"/>
      <c r="E20" s="37"/>
      <c r="F20" s="64"/>
      <c r="G20" s="64"/>
      <c r="H20" s="64"/>
      <c r="I20" s="64"/>
      <c r="J20" s="64"/>
      <c r="K20" s="64"/>
      <c r="L20" s="64"/>
      <c r="M20" s="89" t="s">
        <v>131</v>
      </c>
      <c r="N20" s="54" t="s">
        <v>229</v>
      </c>
      <c r="O20" s="45" t="s">
        <v>28</v>
      </c>
      <c r="P20" s="242">
        <v>52850</v>
      </c>
      <c r="R20" s="179"/>
    </row>
    <row r="21" spans="1:22" ht="21.75" customHeight="1">
      <c r="A21" s="36"/>
      <c r="B21" s="36"/>
      <c r="C21" s="36"/>
      <c r="D21" s="9"/>
      <c r="E21" s="37"/>
      <c r="F21" s="64"/>
      <c r="G21" s="64"/>
      <c r="H21" s="64"/>
      <c r="I21" s="64"/>
      <c r="J21" s="64"/>
      <c r="K21" s="64"/>
      <c r="L21" s="64"/>
      <c r="M21" s="89" t="s">
        <v>132</v>
      </c>
      <c r="N21" s="54" t="s">
        <v>230</v>
      </c>
      <c r="O21" s="45" t="s">
        <v>28</v>
      </c>
      <c r="P21" s="242">
        <v>1189030</v>
      </c>
      <c r="R21" s="179"/>
    </row>
    <row r="22" spans="1:22" ht="21.75" customHeight="1">
      <c r="A22" s="36"/>
      <c r="B22" s="36"/>
      <c r="C22" s="36"/>
      <c r="D22" s="9"/>
      <c r="E22" s="37"/>
      <c r="F22" s="64"/>
      <c r="G22" s="64"/>
      <c r="H22" s="64"/>
      <c r="I22" s="64"/>
      <c r="J22" s="64"/>
      <c r="K22" s="64"/>
      <c r="L22" s="64"/>
      <c r="M22" s="89" t="s">
        <v>134</v>
      </c>
      <c r="N22" s="54" t="s">
        <v>231</v>
      </c>
      <c r="O22" s="45" t="s">
        <v>28</v>
      </c>
      <c r="P22" s="242">
        <v>237810</v>
      </c>
      <c r="R22" s="179"/>
    </row>
    <row r="23" spans="1:22" ht="21.75" customHeight="1">
      <c r="A23" s="36"/>
      <c r="B23" s="32"/>
      <c r="C23" s="32"/>
      <c r="D23" s="10"/>
      <c r="E23" s="11"/>
      <c r="F23" s="65"/>
      <c r="G23" s="65"/>
      <c r="H23" s="65"/>
      <c r="I23" s="65"/>
      <c r="J23" s="65"/>
      <c r="K23" s="65"/>
      <c r="L23" s="65"/>
      <c r="M23" s="90" t="s">
        <v>135</v>
      </c>
      <c r="N23" s="55" t="s">
        <v>232</v>
      </c>
      <c r="O23" s="53" t="s">
        <v>28</v>
      </c>
      <c r="P23" s="243">
        <v>280090</v>
      </c>
      <c r="R23" s="180"/>
    </row>
    <row r="24" spans="1:22" ht="21" customHeight="1">
      <c r="A24" s="36"/>
      <c r="B24" s="32"/>
      <c r="C24" s="32" t="s">
        <v>126</v>
      </c>
      <c r="D24" s="10"/>
      <c r="E24" s="11"/>
      <c r="F24" s="65">
        <v>0</v>
      </c>
      <c r="G24" s="65">
        <f>SUM(I24:L24)</f>
        <v>0</v>
      </c>
      <c r="H24" s="58">
        <f>G24-F24</f>
        <v>0</v>
      </c>
      <c r="I24" s="65">
        <v>0</v>
      </c>
      <c r="J24" s="65"/>
      <c r="K24" s="65"/>
      <c r="L24" s="65"/>
      <c r="M24" s="90"/>
      <c r="N24" s="55"/>
      <c r="O24" s="53"/>
      <c r="P24" s="244">
        <f>P25</f>
        <v>0</v>
      </c>
      <c r="R24" s="181">
        <f>R25</f>
        <v>300000</v>
      </c>
    </row>
    <row r="25" spans="1:22" ht="21" customHeight="1">
      <c r="A25" s="32"/>
      <c r="B25" s="32"/>
      <c r="C25" s="32"/>
      <c r="D25" s="10"/>
      <c r="E25" s="11"/>
      <c r="F25" s="65"/>
      <c r="G25" s="65"/>
      <c r="H25" s="65"/>
      <c r="I25" s="65"/>
      <c r="J25" s="65"/>
      <c r="K25" s="65"/>
      <c r="L25" s="65"/>
      <c r="M25" s="90" t="s">
        <v>235</v>
      </c>
      <c r="N25" s="55">
        <v>0</v>
      </c>
      <c r="O25" s="53" t="s">
        <v>145</v>
      </c>
      <c r="P25" s="243">
        <v>0</v>
      </c>
      <c r="R25" s="180">
        <v>300000</v>
      </c>
    </row>
    <row r="26" spans="1:22" ht="21" customHeight="1">
      <c r="A26" s="170"/>
      <c r="B26" s="447" t="s">
        <v>103</v>
      </c>
      <c r="C26" s="447"/>
      <c r="D26" s="29">
        <v>24000000</v>
      </c>
      <c r="E26" s="29">
        <f>E27+E29+E31+E36</f>
        <v>21433000.499200001</v>
      </c>
      <c r="F26" s="66">
        <f>F27+F29+F31+F33+F36</f>
        <v>23866370</v>
      </c>
      <c r="G26" s="66">
        <f>G27+G29+G31+G33+G36</f>
        <v>23771725</v>
      </c>
      <c r="H26" s="66">
        <f>H27+H29+H31+H33+H36</f>
        <v>-94645</v>
      </c>
      <c r="I26" s="245">
        <f>I27+I29+I31+I33+I36</f>
        <v>23671725</v>
      </c>
      <c r="J26" s="245">
        <f>J29</f>
        <v>100000</v>
      </c>
      <c r="K26" s="245">
        <v>0</v>
      </c>
      <c r="L26" s="245">
        <v>0</v>
      </c>
      <c r="M26" s="81"/>
      <c r="N26" s="246"/>
      <c r="O26" s="202"/>
      <c r="P26" s="247">
        <f>P27+P30+P32+P36</f>
        <v>23771725</v>
      </c>
    </row>
    <row r="27" spans="1:22" ht="21" customHeight="1">
      <c r="A27" s="36"/>
      <c r="B27" s="36"/>
      <c r="C27" s="231" t="s">
        <v>46</v>
      </c>
      <c r="D27" s="15">
        <v>18876000</v>
      </c>
      <c r="E27" s="8">
        <v>15264000</v>
      </c>
      <c r="F27" s="63">
        <f>P27</f>
        <v>20092570</v>
      </c>
      <c r="G27" s="63">
        <f>I27</f>
        <v>20092570</v>
      </c>
      <c r="H27" s="58">
        <f>G27-F27</f>
        <v>0</v>
      </c>
      <c r="I27" s="63">
        <v>20092570</v>
      </c>
      <c r="J27" s="63"/>
      <c r="K27" s="63"/>
      <c r="L27" s="49"/>
      <c r="M27" s="49"/>
      <c r="N27" s="171"/>
      <c r="O27" s="95"/>
      <c r="P27" s="239">
        <f>P28</f>
        <v>20092570</v>
      </c>
      <c r="R27" s="35">
        <v>18398720</v>
      </c>
      <c r="S27" s="38">
        <f>P27-R27</f>
        <v>1693850</v>
      </c>
    </row>
    <row r="28" spans="1:22" ht="21" customHeight="1">
      <c r="A28" s="36"/>
      <c r="B28" s="36"/>
      <c r="C28" s="170"/>
      <c r="D28" s="173"/>
      <c r="E28" s="174"/>
      <c r="F28" s="126"/>
      <c r="G28" s="126"/>
      <c r="H28" s="126"/>
      <c r="I28" s="126"/>
      <c r="J28" s="126"/>
      <c r="K28" s="126"/>
      <c r="L28" s="121"/>
      <c r="M28" s="121" t="s">
        <v>104</v>
      </c>
      <c r="N28" s="175" t="s">
        <v>282</v>
      </c>
      <c r="O28" s="176" t="s">
        <v>105</v>
      </c>
      <c r="P28" s="240">
        <v>20092570</v>
      </c>
    </row>
    <row r="29" spans="1:22" ht="21" customHeight="1">
      <c r="A29" s="36"/>
      <c r="B29" s="36"/>
      <c r="C29" s="231" t="s">
        <v>106</v>
      </c>
      <c r="D29" s="15">
        <v>1573000</v>
      </c>
      <c r="E29" s="8">
        <v>2596000</v>
      </c>
      <c r="F29" s="63">
        <v>100000</v>
      </c>
      <c r="G29" s="63">
        <v>100000</v>
      </c>
      <c r="H29" s="58">
        <f>G29-F29</f>
        <v>0</v>
      </c>
      <c r="I29" s="63">
        <v>0</v>
      </c>
      <c r="J29" s="71">
        <v>100000</v>
      </c>
      <c r="K29" s="63"/>
      <c r="L29" s="121"/>
      <c r="M29" s="121"/>
      <c r="N29" s="175"/>
      <c r="O29" s="176"/>
      <c r="P29" s="248">
        <f>P30</f>
        <v>100000</v>
      </c>
    </row>
    <row r="30" spans="1:22" ht="21" customHeight="1">
      <c r="A30" s="36"/>
      <c r="B30" s="36"/>
      <c r="C30" s="32"/>
      <c r="D30" s="10"/>
      <c r="E30" s="11"/>
      <c r="F30" s="65"/>
      <c r="G30" s="65"/>
      <c r="H30" s="65"/>
      <c r="I30" s="65"/>
      <c r="J30" s="65"/>
      <c r="K30" s="65"/>
      <c r="L30" s="49"/>
      <c r="M30" s="49" t="s">
        <v>107</v>
      </c>
      <c r="N30" s="171" t="s">
        <v>234</v>
      </c>
      <c r="O30" s="95" t="s">
        <v>28</v>
      </c>
      <c r="P30" s="249">
        <v>100000</v>
      </c>
    </row>
    <row r="31" spans="1:22" ht="21" customHeight="1">
      <c r="A31" s="36"/>
      <c r="B31" s="36"/>
      <c r="C31" s="32" t="s">
        <v>108</v>
      </c>
      <c r="D31" s="10">
        <v>1573000</v>
      </c>
      <c r="E31" s="11">
        <v>1696000</v>
      </c>
      <c r="F31" s="65">
        <v>1693850</v>
      </c>
      <c r="G31" s="65">
        <f>I31</f>
        <v>1625705</v>
      </c>
      <c r="H31" s="58">
        <f>G31-F31</f>
        <v>-68145</v>
      </c>
      <c r="I31" s="65">
        <v>1625705</v>
      </c>
      <c r="J31" s="65">
        <v>0</v>
      </c>
      <c r="K31" s="65"/>
      <c r="L31" s="56"/>
      <c r="M31" s="56"/>
      <c r="N31" s="55"/>
      <c r="O31" s="53"/>
      <c r="P31" s="244">
        <f>P32</f>
        <v>1625705</v>
      </c>
    </row>
    <row r="32" spans="1:22" ht="21" customHeight="1">
      <c r="A32" s="36"/>
      <c r="B32" s="36"/>
      <c r="C32" s="170"/>
      <c r="D32" s="173"/>
      <c r="E32" s="174"/>
      <c r="F32" s="126"/>
      <c r="G32" s="126"/>
      <c r="H32" s="125"/>
      <c r="I32" s="126"/>
      <c r="J32" s="126"/>
      <c r="K32" s="126"/>
      <c r="L32" s="182"/>
      <c r="M32" s="121" t="s">
        <v>109</v>
      </c>
      <c r="N32" s="175" t="s">
        <v>283</v>
      </c>
      <c r="O32" s="176" t="s">
        <v>105</v>
      </c>
      <c r="P32" s="240">
        <v>1625705</v>
      </c>
    </row>
    <row r="33" spans="1:21" ht="21" customHeight="1">
      <c r="A33" s="36"/>
      <c r="B33" s="36"/>
      <c r="C33" s="231" t="s">
        <v>127</v>
      </c>
      <c r="D33" s="15"/>
      <c r="E33" s="8"/>
      <c r="F33" s="63">
        <v>0</v>
      </c>
      <c r="G33" s="63">
        <v>0</v>
      </c>
      <c r="H33" s="58">
        <f>G33-F33</f>
        <v>0</v>
      </c>
      <c r="I33" s="63">
        <v>0</v>
      </c>
      <c r="J33" s="63"/>
      <c r="K33" s="63"/>
      <c r="L33" s="49"/>
      <c r="M33" s="49"/>
      <c r="N33" s="171"/>
      <c r="O33" s="95"/>
      <c r="P33" s="239">
        <f>P34+P35</f>
        <v>0</v>
      </c>
    </row>
    <row r="34" spans="1:21" ht="21" customHeight="1">
      <c r="A34" s="36"/>
      <c r="B34" s="36"/>
      <c r="C34" s="170"/>
      <c r="D34" s="173"/>
      <c r="E34" s="174"/>
      <c r="F34" s="126"/>
      <c r="G34" s="126"/>
      <c r="H34" s="126"/>
      <c r="I34" s="126"/>
      <c r="J34" s="126"/>
      <c r="K34" s="126"/>
      <c r="L34" s="182"/>
      <c r="M34" s="121" t="s">
        <v>128</v>
      </c>
      <c r="N34" s="175"/>
      <c r="O34" s="176"/>
      <c r="P34" s="240"/>
    </row>
    <row r="35" spans="1:21" ht="21" customHeight="1">
      <c r="A35" s="36"/>
      <c r="B35" s="36"/>
      <c r="C35" s="32"/>
      <c r="D35" s="10"/>
      <c r="E35" s="11"/>
      <c r="F35" s="65"/>
      <c r="G35" s="65"/>
      <c r="H35" s="65"/>
      <c r="I35" s="65"/>
      <c r="J35" s="65"/>
      <c r="K35" s="65"/>
      <c r="L35" s="67"/>
      <c r="M35" s="56" t="s">
        <v>138</v>
      </c>
      <c r="N35" s="55"/>
      <c r="O35" s="53"/>
      <c r="P35" s="243"/>
    </row>
    <row r="36" spans="1:21" ht="21" customHeight="1">
      <c r="A36" s="36"/>
      <c r="B36" s="36"/>
      <c r="C36" s="32" t="s">
        <v>110</v>
      </c>
      <c r="D36" s="10">
        <v>1978000</v>
      </c>
      <c r="E36" s="11">
        <v>1877000.4992</v>
      </c>
      <c r="F36" s="65">
        <v>1979950</v>
      </c>
      <c r="G36" s="65">
        <f>I36</f>
        <v>1953450</v>
      </c>
      <c r="H36" s="58">
        <f>G36-F36</f>
        <v>-26500</v>
      </c>
      <c r="I36" s="65">
        <v>1953450</v>
      </c>
      <c r="J36" s="65">
        <v>0</v>
      </c>
      <c r="K36" s="65"/>
      <c r="L36" s="56"/>
      <c r="M36" s="56"/>
      <c r="N36" s="183"/>
      <c r="O36" s="53"/>
      <c r="P36" s="250">
        <f>P37</f>
        <v>1953450</v>
      </c>
    </row>
    <row r="37" spans="1:21" ht="21" customHeight="1">
      <c r="A37" s="36"/>
      <c r="B37" s="36"/>
      <c r="C37" s="36"/>
      <c r="D37" s="9"/>
      <c r="E37" s="37"/>
      <c r="F37" s="64"/>
      <c r="G37" s="64"/>
      <c r="H37" s="64"/>
      <c r="I37" s="64"/>
      <c r="J37" s="64"/>
      <c r="K37" s="64"/>
      <c r="L37" s="122"/>
      <c r="M37" s="122" t="s">
        <v>111</v>
      </c>
      <c r="N37" s="184"/>
      <c r="O37" s="176"/>
      <c r="P37" s="251">
        <f>P38+P39+P40+P41+P42</f>
        <v>1953450</v>
      </c>
    </row>
    <row r="38" spans="1:21" ht="21" customHeight="1">
      <c r="A38" s="36"/>
      <c r="B38" s="36"/>
      <c r="C38" s="36"/>
      <c r="D38" s="9"/>
      <c r="E38" s="37"/>
      <c r="F38" s="64"/>
      <c r="G38" s="64"/>
      <c r="H38" s="64"/>
      <c r="I38" s="64"/>
      <c r="J38" s="64"/>
      <c r="K38" s="64"/>
      <c r="L38" s="89"/>
      <c r="M38" s="89" t="s">
        <v>154</v>
      </c>
      <c r="N38" s="87" t="s">
        <v>284</v>
      </c>
      <c r="O38" s="45" t="s">
        <v>155</v>
      </c>
      <c r="P38" s="252">
        <v>614833</v>
      </c>
    </row>
    <row r="39" spans="1:21" ht="21" customHeight="1">
      <c r="A39" s="36"/>
      <c r="B39" s="36"/>
      <c r="C39" s="36"/>
      <c r="D39" s="9"/>
      <c r="E39" s="37"/>
      <c r="F39" s="64"/>
      <c r="G39" s="64"/>
      <c r="H39" s="64"/>
      <c r="I39" s="64"/>
      <c r="J39" s="64"/>
      <c r="K39" s="64"/>
      <c r="L39" s="89"/>
      <c r="M39" s="89" t="s">
        <v>131</v>
      </c>
      <c r="N39" s="87" t="s">
        <v>285</v>
      </c>
      <c r="O39" s="45" t="s">
        <v>155</v>
      </c>
      <c r="P39" s="252">
        <v>36618</v>
      </c>
    </row>
    <row r="40" spans="1:21" ht="21" customHeight="1">
      <c r="A40" s="36"/>
      <c r="B40" s="36"/>
      <c r="C40" s="36"/>
      <c r="D40" s="9"/>
      <c r="E40" s="37"/>
      <c r="F40" s="64"/>
      <c r="G40" s="64"/>
      <c r="H40" s="64"/>
      <c r="I40" s="64"/>
      <c r="J40" s="64"/>
      <c r="K40" s="64"/>
      <c r="L40" s="89"/>
      <c r="M40" s="89" t="s">
        <v>156</v>
      </c>
      <c r="N40" s="87" t="s">
        <v>286</v>
      </c>
      <c r="O40" s="45" t="s">
        <v>155</v>
      </c>
      <c r="P40" s="252">
        <v>904166</v>
      </c>
    </row>
    <row r="41" spans="1:21" ht="21" customHeight="1">
      <c r="A41" s="36"/>
      <c r="B41" s="36"/>
      <c r="C41" s="36"/>
      <c r="D41" s="9"/>
      <c r="E41" s="37"/>
      <c r="F41" s="64"/>
      <c r="G41" s="64"/>
      <c r="H41" s="64"/>
      <c r="I41" s="64"/>
      <c r="J41" s="64"/>
      <c r="K41" s="64"/>
      <c r="L41" s="89"/>
      <c r="M41" s="89" t="s">
        <v>157</v>
      </c>
      <c r="N41" s="87" t="s">
        <v>287</v>
      </c>
      <c r="O41" s="45" t="s">
        <v>155</v>
      </c>
      <c r="P41" s="252">
        <v>180833</v>
      </c>
    </row>
    <row r="42" spans="1:21" ht="21" customHeight="1">
      <c r="A42" s="36"/>
      <c r="B42" s="36"/>
      <c r="C42" s="36"/>
      <c r="D42" s="9"/>
      <c r="E42" s="37"/>
      <c r="F42" s="64"/>
      <c r="G42" s="64"/>
      <c r="H42" s="64"/>
      <c r="I42" s="64"/>
      <c r="J42" s="64"/>
      <c r="K42" s="64"/>
      <c r="L42" s="56"/>
      <c r="M42" s="56" t="s">
        <v>158</v>
      </c>
      <c r="N42" s="55" t="s">
        <v>288</v>
      </c>
      <c r="O42" s="53" t="s">
        <v>155</v>
      </c>
      <c r="P42" s="243">
        <v>217000</v>
      </c>
    </row>
    <row r="43" spans="1:21" ht="21" customHeight="1">
      <c r="A43" s="36"/>
      <c r="B43" s="424" t="s">
        <v>80</v>
      </c>
      <c r="C43" s="424"/>
      <c r="D43" s="43">
        <v>0</v>
      </c>
      <c r="E43" s="31" t="e">
        <f>D43-#REF!</f>
        <v>#REF!</v>
      </c>
      <c r="F43" s="62">
        <f>F44+F45+F46</f>
        <v>240000</v>
      </c>
      <c r="G43" s="62">
        <f>G44+G45+G46</f>
        <v>240000</v>
      </c>
      <c r="H43" s="62">
        <f t="shared" ref="H43:I43" si="2">H44+H45+H46</f>
        <v>0</v>
      </c>
      <c r="I43" s="62">
        <f t="shared" si="2"/>
        <v>0</v>
      </c>
      <c r="J43" s="62">
        <f>J44+J45+J46</f>
        <v>240000</v>
      </c>
      <c r="K43" s="62">
        <v>0</v>
      </c>
      <c r="L43" s="62"/>
      <c r="M43" s="82"/>
      <c r="N43" s="185"/>
      <c r="O43" s="169"/>
      <c r="P43" s="253">
        <f>P44+P45+P46</f>
        <v>240000</v>
      </c>
    </row>
    <row r="44" spans="1:21" ht="21" customHeight="1">
      <c r="A44" s="36"/>
      <c r="B44" s="36"/>
      <c r="C44" s="32" t="s">
        <v>16</v>
      </c>
      <c r="D44" s="10">
        <f>P44</f>
        <v>0</v>
      </c>
      <c r="E44" s="8" t="e">
        <f>D44-#REF!</f>
        <v>#REF!</v>
      </c>
      <c r="F44" s="65">
        <v>0</v>
      </c>
      <c r="G44" s="65">
        <f>I44+J44+K44+L44</f>
        <v>0</v>
      </c>
      <c r="H44" s="65">
        <f>F44-G44</f>
        <v>0</v>
      </c>
      <c r="I44" s="65"/>
      <c r="J44" s="65">
        <v>0</v>
      </c>
      <c r="K44" s="65"/>
      <c r="L44" s="65"/>
      <c r="M44" s="186" t="s">
        <v>66</v>
      </c>
      <c r="N44" s="94">
        <v>0</v>
      </c>
      <c r="O44" s="95" t="s">
        <v>28</v>
      </c>
      <c r="P44" s="249">
        <v>0</v>
      </c>
    </row>
    <row r="45" spans="1:21" ht="21" customHeight="1">
      <c r="A45" s="36"/>
      <c r="B45" s="36"/>
      <c r="C45" s="187" t="s">
        <v>81</v>
      </c>
      <c r="D45" s="188"/>
      <c r="E45" s="37"/>
      <c r="F45" s="68">
        <v>240000</v>
      </c>
      <c r="G45" s="65">
        <f t="shared" ref="G45:G46" si="3">I45+J45+K45+L45</f>
        <v>240000</v>
      </c>
      <c r="H45" s="65">
        <f t="shared" ref="H45:H46" si="4">F45-G45</f>
        <v>0</v>
      </c>
      <c r="I45" s="68"/>
      <c r="J45" s="234">
        <v>240000</v>
      </c>
      <c r="K45" s="68"/>
      <c r="L45" s="68"/>
      <c r="M45" s="186" t="s">
        <v>206</v>
      </c>
      <c r="N45" s="94" t="s">
        <v>236</v>
      </c>
      <c r="O45" s="95" t="s">
        <v>203</v>
      </c>
      <c r="P45" s="249">
        <v>240000</v>
      </c>
    </row>
    <row r="46" spans="1:21" ht="21" customHeight="1">
      <c r="A46" s="32"/>
      <c r="B46" s="32"/>
      <c r="C46" s="231" t="s">
        <v>142</v>
      </c>
      <c r="D46" s="15"/>
      <c r="E46" s="11"/>
      <c r="F46" s="70">
        <v>0</v>
      </c>
      <c r="G46" s="65">
        <f t="shared" si="3"/>
        <v>0</v>
      </c>
      <c r="H46" s="65">
        <f t="shared" si="4"/>
        <v>0</v>
      </c>
      <c r="I46" s="68"/>
      <c r="J46" s="68">
        <v>0</v>
      </c>
      <c r="K46" s="68"/>
      <c r="L46" s="68"/>
      <c r="M46" s="186" t="s">
        <v>49</v>
      </c>
      <c r="N46" s="94">
        <v>0</v>
      </c>
      <c r="O46" s="95" t="s">
        <v>28</v>
      </c>
      <c r="P46" s="249">
        <v>0</v>
      </c>
    </row>
    <row r="47" spans="1:21" ht="18.75" customHeight="1">
      <c r="A47" s="170"/>
      <c r="B47" s="424" t="s">
        <v>36</v>
      </c>
      <c r="C47" s="424"/>
      <c r="D47" s="43">
        <v>12690000</v>
      </c>
      <c r="E47" s="43" t="e">
        <f>E48+E51+E56+E63+E69+E73</f>
        <v>#REF!</v>
      </c>
      <c r="F47" s="60">
        <f>F48+F51+F56+F63+F69+F73</f>
        <v>16361880</v>
      </c>
      <c r="G47" s="61">
        <f>G48+G51+G56+G63+G69+G73</f>
        <v>15649738</v>
      </c>
      <c r="H47" s="61">
        <f>G47-F47</f>
        <v>-712142</v>
      </c>
      <c r="I47" s="62">
        <f>I48+I51+I56+I63+I69+I73</f>
        <v>13850418</v>
      </c>
      <c r="J47" s="62">
        <f>J48+J51+J56+J63+J69+J73</f>
        <v>0</v>
      </c>
      <c r="K47" s="62">
        <f>K48+K51+K56+K63+K69+K73</f>
        <v>417420</v>
      </c>
      <c r="L47" s="62">
        <f>L48+L51+L56+L63+L69+L73</f>
        <v>1381900</v>
      </c>
      <c r="M47" s="83"/>
      <c r="N47" s="185"/>
      <c r="O47" s="169"/>
      <c r="P47" s="253">
        <f>P48+P51+P56+P63+P69+P73</f>
        <v>15649738</v>
      </c>
    </row>
    <row r="48" spans="1:21" ht="18.75" customHeight="1">
      <c r="A48" s="36"/>
      <c r="B48" s="36"/>
      <c r="C48" s="32" t="s">
        <v>17</v>
      </c>
      <c r="D48" s="10">
        <v>0</v>
      </c>
      <c r="E48" s="8" t="e">
        <f>D48-#REF!</f>
        <v>#REF!</v>
      </c>
      <c r="F48" s="65">
        <v>270000</v>
      </c>
      <c r="G48" s="65">
        <f>SUM(I48:L48)</f>
        <v>211500</v>
      </c>
      <c r="H48" s="70">
        <f>G48-F48</f>
        <v>-58500</v>
      </c>
      <c r="I48" s="65">
        <v>157600</v>
      </c>
      <c r="J48" s="65"/>
      <c r="K48" s="65"/>
      <c r="L48" s="191">
        <v>53900</v>
      </c>
      <c r="M48" s="56"/>
      <c r="N48" s="55"/>
      <c r="O48" s="50"/>
      <c r="P48" s="244">
        <f>P49+P50</f>
        <v>211500</v>
      </c>
      <c r="R48" s="226">
        <v>157600</v>
      </c>
      <c r="S48" s="227">
        <f>I48-R48</f>
        <v>0</v>
      </c>
      <c r="T48" s="35">
        <v>50000</v>
      </c>
      <c r="U48" s="35">
        <v>69500</v>
      </c>
    </row>
    <row r="49" spans="1:22" ht="18.75" customHeight="1">
      <c r="A49" s="36"/>
      <c r="B49" s="36"/>
      <c r="C49" s="36"/>
      <c r="D49" s="9"/>
      <c r="E49" s="37"/>
      <c r="F49" s="64"/>
      <c r="G49" s="64"/>
      <c r="H49" s="64"/>
      <c r="I49" s="64"/>
      <c r="J49" s="64"/>
      <c r="K49" s="64"/>
      <c r="L49" s="196"/>
      <c r="M49" s="84" t="s">
        <v>200</v>
      </c>
      <c r="N49" s="54" t="s">
        <v>289</v>
      </c>
      <c r="O49" s="45" t="s">
        <v>290</v>
      </c>
      <c r="P49" s="242">
        <v>138400</v>
      </c>
      <c r="R49" s="35">
        <v>53900</v>
      </c>
      <c r="S49" s="35" t="s">
        <v>262</v>
      </c>
    </row>
    <row r="50" spans="1:22" ht="18.75" customHeight="1">
      <c r="A50" s="36"/>
      <c r="B50" s="36"/>
      <c r="C50" s="36"/>
      <c r="D50" s="9"/>
      <c r="E50" s="37"/>
      <c r="F50" s="64"/>
      <c r="G50" s="64"/>
      <c r="H50" s="64"/>
      <c r="I50" s="64"/>
      <c r="J50" s="64"/>
      <c r="K50" s="64"/>
      <c r="L50" s="64"/>
      <c r="M50" s="84" t="s">
        <v>201</v>
      </c>
      <c r="N50" s="54" t="s">
        <v>289</v>
      </c>
      <c r="O50" s="45" t="s">
        <v>290</v>
      </c>
      <c r="P50" s="242">
        <v>73100</v>
      </c>
    </row>
    <row r="51" spans="1:22" ht="18.75" customHeight="1">
      <c r="A51" s="36"/>
      <c r="B51" s="36"/>
      <c r="C51" s="231" t="s">
        <v>18</v>
      </c>
      <c r="D51" s="15">
        <v>500000</v>
      </c>
      <c r="E51" s="8" t="e">
        <f>D51-#REF!</f>
        <v>#REF!</v>
      </c>
      <c r="F51" s="63">
        <v>1382570</v>
      </c>
      <c r="G51" s="65">
        <f>SUM(I51:L51)</f>
        <v>1231608</v>
      </c>
      <c r="H51" s="58">
        <f>G51-F51</f>
        <v>-150962</v>
      </c>
      <c r="I51" s="63">
        <v>1231608</v>
      </c>
      <c r="J51" s="63"/>
      <c r="K51" s="71"/>
      <c r="L51" s="63"/>
      <c r="M51" s="49"/>
      <c r="N51" s="171"/>
      <c r="O51" s="165"/>
      <c r="P51" s="254">
        <f>P52+P53+P54+P55</f>
        <v>1231608</v>
      </c>
      <c r="R51" s="226">
        <v>1223436</v>
      </c>
      <c r="S51" s="227">
        <f>I51-R51</f>
        <v>8172</v>
      </c>
    </row>
    <row r="52" spans="1:22" ht="18.75" customHeight="1">
      <c r="A52" s="36"/>
      <c r="B52" s="36"/>
      <c r="C52" s="170"/>
      <c r="D52" s="173"/>
      <c r="E52" s="174"/>
      <c r="F52" s="126"/>
      <c r="G52" s="126"/>
      <c r="H52" s="126"/>
      <c r="I52" s="189"/>
      <c r="J52" s="126"/>
      <c r="K52" s="126"/>
      <c r="L52" s="190"/>
      <c r="M52" s="57" t="s">
        <v>35</v>
      </c>
      <c r="N52" s="87" t="s">
        <v>291</v>
      </c>
      <c r="O52" s="45" t="s">
        <v>121</v>
      </c>
      <c r="P52" s="242">
        <v>177872</v>
      </c>
    </row>
    <row r="53" spans="1:22" ht="18.75" customHeight="1">
      <c r="A53" s="36"/>
      <c r="B53" s="36"/>
      <c r="C53" s="36"/>
      <c r="D53" s="9"/>
      <c r="E53" s="37"/>
      <c r="F53" s="64"/>
      <c r="G53" s="64"/>
      <c r="H53" s="64"/>
      <c r="I53" s="64"/>
      <c r="J53" s="64"/>
      <c r="K53" s="64"/>
      <c r="L53" s="72"/>
      <c r="M53" s="57" t="s">
        <v>92</v>
      </c>
      <c r="N53" s="87" t="s">
        <v>293</v>
      </c>
      <c r="O53" s="45" t="s">
        <v>28</v>
      </c>
      <c r="P53" s="242">
        <v>770780</v>
      </c>
    </row>
    <row r="54" spans="1:22" ht="18.75" customHeight="1">
      <c r="A54" s="36"/>
      <c r="B54" s="36"/>
      <c r="C54" s="36"/>
      <c r="D54" s="9"/>
      <c r="E54" s="37"/>
      <c r="F54" s="64"/>
      <c r="G54" s="64"/>
      <c r="H54" s="64"/>
      <c r="I54" s="64"/>
      <c r="J54" s="64"/>
      <c r="K54" s="64"/>
      <c r="L54" s="72"/>
      <c r="M54" s="57" t="s">
        <v>292</v>
      </c>
      <c r="N54" s="54" t="s">
        <v>294</v>
      </c>
      <c r="O54" s="45" t="s">
        <v>28</v>
      </c>
      <c r="P54" s="242">
        <v>126800</v>
      </c>
    </row>
    <row r="55" spans="1:22" ht="18.75" customHeight="1">
      <c r="A55" s="36"/>
      <c r="B55" s="36"/>
      <c r="C55" s="36"/>
      <c r="D55" s="10"/>
      <c r="E55" s="37"/>
      <c r="F55" s="64"/>
      <c r="G55" s="64"/>
      <c r="H55" s="64"/>
      <c r="I55" s="64"/>
      <c r="J55" s="64"/>
      <c r="K55" s="69"/>
      <c r="L55" s="69"/>
      <c r="M55" s="56" t="s">
        <v>143</v>
      </c>
      <c r="N55" s="54" t="s">
        <v>295</v>
      </c>
      <c r="O55" s="53" t="s">
        <v>28</v>
      </c>
      <c r="P55" s="242">
        <v>156156</v>
      </c>
    </row>
    <row r="56" spans="1:22" ht="18.75" customHeight="1">
      <c r="A56" s="36"/>
      <c r="B56" s="36"/>
      <c r="C56" s="231" t="s">
        <v>19</v>
      </c>
      <c r="D56" s="10">
        <v>1304000</v>
      </c>
      <c r="E56" s="10" t="e">
        <f>#REF!</f>
        <v>#REF!</v>
      </c>
      <c r="F56" s="58">
        <v>2114310</v>
      </c>
      <c r="G56" s="70">
        <f>SUM(I56:L56)</f>
        <v>1908130</v>
      </c>
      <c r="H56" s="58">
        <f>G56-F56</f>
        <v>-206180</v>
      </c>
      <c r="I56" s="70">
        <v>1543710</v>
      </c>
      <c r="J56" s="70"/>
      <c r="K56" s="191">
        <v>364420</v>
      </c>
      <c r="L56" s="65"/>
      <c r="M56" s="192"/>
      <c r="N56" s="171"/>
      <c r="O56" s="50"/>
      <c r="P56" s="239">
        <f>SUM(P57:P62)</f>
        <v>1908130</v>
      </c>
      <c r="R56" s="226">
        <v>1543710</v>
      </c>
      <c r="S56" s="227">
        <f>I56-R56</f>
        <v>0</v>
      </c>
      <c r="T56" s="35">
        <f>V57+V58+V60+V61</f>
        <v>227600</v>
      </c>
    </row>
    <row r="57" spans="1:22" ht="18.75" customHeight="1">
      <c r="A57" s="36"/>
      <c r="B57" s="36"/>
      <c r="C57" s="170"/>
      <c r="D57" s="173"/>
      <c r="E57" s="174"/>
      <c r="F57" s="126"/>
      <c r="G57" s="126"/>
      <c r="H57" s="126"/>
      <c r="I57" s="190"/>
      <c r="J57" s="126" t="s">
        <v>82</v>
      </c>
      <c r="K57" s="190"/>
      <c r="L57" s="125"/>
      <c r="M57" s="121" t="s">
        <v>96</v>
      </c>
      <c r="N57" s="175" t="s">
        <v>296</v>
      </c>
      <c r="O57" s="176" t="s">
        <v>28</v>
      </c>
      <c r="P57" s="240">
        <v>937750</v>
      </c>
      <c r="R57" s="35">
        <v>615710</v>
      </c>
      <c r="T57" s="35" t="s">
        <v>252</v>
      </c>
      <c r="U57" s="35" t="s">
        <v>253</v>
      </c>
      <c r="V57" s="35">
        <v>170000</v>
      </c>
    </row>
    <row r="58" spans="1:22" ht="18.75" customHeight="1">
      <c r="A58" s="36"/>
      <c r="B58" s="36"/>
      <c r="C58" s="36"/>
      <c r="D58" s="9"/>
      <c r="E58" s="37"/>
      <c r="F58" s="64"/>
      <c r="G58" s="64"/>
      <c r="H58" s="64"/>
      <c r="I58" s="64"/>
      <c r="J58" s="64"/>
      <c r="K58" s="72"/>
      <c r="L58" s="72"/>
      <c r="M58" s="57" t="s">
        <v>97</v>
      </c>
      <c r="N58" s="54" t="s">
        <v>296</v>
      </c>
      <c r="O58" s="45" t="s">
        <v>28</v>
      </c>
      <c r="P58" s="242">
        <v>226050</v>
      </c>
      <c r="R58" s="35">
        <v>141160</v>
      </c>
      <c r="T58" s="35" t="s">
        <v>254</v>
      </c>
      <c r="U58" s="35" t="s">
        <v>255</v>
      </c>
      <c r="V58" s="35">
        <v>25000</v>
      </c>
    </row>
    <row r="59" spans="1:22" ht="18.75" customHeight="1">
      <c r="A59" s="36"/>
      <c r="B59" s="36"/>
      <c r="C59" s="36"/>
      <c r="D59" s="9"/>
      <c r="E59" s="37"/>
      <c r="F59" s="64"/>
      <c r="G59" s="64"/>
      <c r="H59" s="64"/>
      <c r="I59" s="64"/>
      <c r="J59" s="64"/>
      <c r="K59" s="64"/>
      <c r="L59" s="72"/>
      <c r="M59" s="57" t="s">
        <v>148</v>
      </c>
      <c r="N59" s="54" t="s">
        <v>137</v>
      </c>
      <c r="O59" s="45" t="s">
        <v>145</v>
      </c>
      <c r="P59" s="242">
        <v>0</v>
      </c>
    </row>
    <row r="60" spans="1:22" ht="18.75" customHeight="1">
      <c r="A60" s="36"/>
      <c r="B60" s="36"/>
      <c r="C60" s="36"/>
      <c r="D60" s="9"/>
      <c r="E60" s="37"/>
      <c r="F60" s="64"/>
      <c r="G60" s="64"/>
      <c r="H60" s="64"/>
      <c r="I60" s="64"/>
      <c r="J60" s="64"/>
      <c r="K60" s="64"/>
      <c r="L60" s="72"/>
      <c r="M60" s="57" t="s">
        <v>149</v>
      </c>
      <c r="N60" s="229" t="s">
        <v>195</v>
      </c>
      <c r="O60" s="217" t="s">
        <v>151</v>
      </c>
      <c r="P60" s="255">
        <v>100040</v>
      </c>
      <c r="R60" s="35">
        <v>76290</v>
      </c>
      <c r="T60" s="35" t="s">
        <v>256</v>
      </c>
      <c r="U60" s="35" t="s">
        <v>255</v>
      </c>
      <c r="V60" s="35">
        <v>10000</v>
      </c>
    </row>
    <row r="61" spans="1:22" ht="18.75" customHeight="1">
      <c r="A61" s="36"/>
      <c r="B61" s="36"/>
      <c r="C61" s="36"/>
      <c r="D61" s="9"/>
      <c r="E61" s="37"/>
      <c r="F61" s="64"/>
      <c r="G61" s="64"/>
      <c r="H61" s="64"/>
      <c r="I61" s="64"/>
      <c r="J61" s="64"/>
      <c r="K61" s="64"/>
      <c r="L61" s="72"/>
      <c r="M61" s="57" t="s">
        <v>150</v>
      </c>
      <c r="N61" s="229" t="s">
        <v>245</v>
      </c>
      <c r="O61" s="217" t="s">
        <v>151</v>
      </c>
      <c r="P61" s="255">
        <v>462000</v>
      </c>
      <c r="R61" s="35">
        <v>576310</v>
      </c>
      <c r="T61" s="35" t="s">
        <v>257</v>
      </c>
      <c r="U61" s="35" t="s">
        <v>255</v>
      </c>
      <c r="V61" s="35">
        <v>22600</v>
      </c>
    </row>
    <row r="62" spans="1:22" ht="18.75" customHeight="1">
      <c r="A62" s="36"/>
      <c r="B62" s="36"/>
      <c r="C62" s="32"/>
      <c r="D62" s="10"/>
      <c r="E62" s="11"/>
      <c r="F62" s="65"/>
      <c r="G62" s="65"/>
      <c r="H62" s="65"/>
      <c r="I62" s="65"/>
      <c r="J62" s="65"/>
      <c r="K62" s="65"/>
      <c r="L62" s="69"/>
      <c r="M62" s="56"/>
      <c r="N62" s="193" t="s">
        <v>246</v>
      </c>
      <c r="O62" s="194" t="s">
        <v>203</v>
      </c>
      <c r="P62" s="256">
        <v>182290</v>
      </c>
      <c r="R62" s="35" t="s">
        <v>263</v>
      </c>
      <c r="S62" s="35">
        <v>341210</v>
      </c>
    </row>
    <row r="63" spans="1:22" ht="18.75" customHeight="1">
      <c r="A63" s="36"/>
      <c r="B63" s="36"/>
      <c r="C63" s="231" t="s">
        <v>20</v>
      </c>
      <c r="D63" s="15">
        <v>1000000</v>
      </c>
      <c r="E63" s="8" t="e">
        <f>D63-#REF!</f>
        <v>#REF!</v>
      </c>
      <c r="F63" s="63">
        <v>2083120</v>
      </c>
      <c r="G63" s="63">
        <f>SUM(I63:L63)</f>
        <v>2028620</v>
      </c>
      <c r="H63" s="58">
        <f>G63-F63</f>
        <v>-54500</v>
      </c>
      <c r="I63" s="63">
        <v>2028620</v>
      </c>
      <c r="J63" s="63"/>
      <c r="K63" s="63"/>
      <c r="L63" s="63"/>
      <c r="M63" s="78"/>
      <c r="N63" s="171"/>
      <c r="O63" s="165"/>
      <c r="P63" s="239">
        <f>SUM(P64:P68)</f>
        <v>2028620</v>
      </c>
      <c r="R63" s="226">
        <v>2028620</v>
      </c>
      <c r="S63" s="227">
        <f>I63-R63</f>
        <v>0</v>
      </c>
    </row>
    <row r="64" spans="1:22" ht="18.75" customHeight="1">
      <c r="A64" s="36"/>
      <c r="B64" s="36"/>
      <c r="C64" s="170"/>
      <c r="D64" s="173"/>
      <c r="E64" s="174"/>
      <c r="F64" s="126"/>
      <c r="G64" s="126"/>
      <c r="H64" s="126"/>
      <c r="I64" s="126"/>
      <c r="J64" s="224" t="s">
        <v>95</v>
      </c>
      <c r="K64" s="126"/>
      <c r="L64" s="190"/>
      <c r="M64" s="121" t="s">
        <v>29</v>
      </c>
      <c r="N64" s="175" t="s">
        <v>300</v>
      </c>
      <c r="O64" s="176" t="s">
        <v>28</v>
      </c>
      <c r="P64" s="240">
        <v>1648900</v>
      </c>
      <c r="R64" s="35">
        <v>1648900</v>
      </c>
    </row>
    <row r="65" spans="1:21" ht="18.75" customHeight="1">
      <c r="A65" s="36"/>
      <c r="B65" s="36"/>
      <c r="C65" s="36"/>
      <c r="D65" s="9"/>
      <c r="E65" s="37"/>
      <c r="F65" s="64"/>
      <c r="G65" s="64"/>
      <c r="H65" s="64"/>
      <c r="I65" s="64"/>
      <c r="J65" s="225"/>
      <c r="K65" s="64"/>
      <c r="L65" s="72"/>
      <c r="M65" s="57" t="s">
        <v>30</v>
      </c>
      <c r="N65" s="54" t="s">
        <v>299</v>
      </c>
      <c r="O65" s="45" t="s">
        <v>28</v>
      </c>
      <c r="P65" s="242">
        <v>97360</v>
      </c>
      <c r="R65" s="226"/>
    </row>
    <row r="66" spans="1:21" ht="18.75" customHeight="1">
      <c r="A66" s="36"/>
      <c r="B66" s="36"/>
      <c r="C66" s="36"/>
      <c r="D66" s="9"/>
      <c r="E66" s="37"/>
      <c r="F66" s="64"/>
      <c r="G66" s="64"/>
      <c r="H66" s="64"/>
      <c r="I66" s="64"/>
      <c r="J66" s="64"/>
      <c r="K66" s="64"/>
      <c r="L66" s="72"/>
      <c r="M66" s="57" t="s">
        <v>32</v>
      </c>
      <c r="N66" s="54" t="s">
        <v>298</v>
      </c>
      <c r="O66" s="45" t="s">
        <v>28</v>
      </c>
      <c r="P66" s="242">
        <v>110880</v>
      </c>
    </row>
    <row r="67" spans="1:21" ht="18.75" customHeight="1">
      <c r="A67" s="36"/>
      <c r="B67" s="36"/>
      <c r="C67" s="36"/>
      <c r="D67" s="9"/>
      <c r="E67" s="37"/>
      <c r="F67" s="64"/>
      <c r="G67" s="64"/>
      <c r="H67" s="64"/>
      <c r="I67" s="64"/>
      <c r="J67" s="64"/>
      <c r="K67" s="64"/>
      <c r="L67" s="72"/>
      <c r="M67" s="57" t="s">
        <v>31</v>
      </c>
      <c r="N67" s="54" t="s">
        <v>297</v>
      </c>
      <c r="O67" s="45" t="s">
        <v>28</v>
      </c>
      <c r="P67" s="242">
        <v>171480</v>
      </c>
    </row>
    <row r="68" spans="1:21" ht="18.75" customHeight="1">
      <c r="A68" s="36"/>
      <c r="B68" s="36"/>
      <c r="C68" s="36"/>
      <c r="D68" s="9"/>
      <c r="E68" s="37"/>
      <c r="F68" s="64"/>
      <c r="G68" s="64"/>
      <c r="H68" s="64"/>
      <c r="I68" s="64"/>
      <c r="J68" s="64"/>
      <c r="K68" s="64"/>
      <c r="L68" s="64"/>
      <c r="M68" s="56" t="s">
        <v>129</v>
      </c>
      <c r="N68" s="195">
        <v>0</v>
      </c>
      <c r="O68" s="45" t="s">
        <v>28</v>
      </c>
      <c r="P68" s="242">
        <v>0</v>
      </c>
    </row>
    <row r="69" spans="1:21" ht="18.75" customHeight="1">
      <c r="A69" s="36"/>
      <c r="B69" s="36"/>
      <c r="C69" s="231" t="s">
        <v>21</v>
      </c>
      <c r="D69" s="15">
        <v>4600000</v>
      </c>
      <c r="E69" s="8" t="e">
        <f>D69-#REF!</f>
        <v>#REF!</v>
      </c>
      <c r="F69" s="70">
        <v>4253000</v>
      </c>
      <c r="G69" s="70">
        <f>SUM(I69:L69)</f>
        <v>4011000</v>
      </c>
      <c r="H69" s="58">
        <f>G69-F69</f>
        <v>-242000</v>
      </c>
      <c r="I69" s="70">
        <v>2630000</v>
      </c>
      <c r="J69" s="70"/>
      <c r="K69" s="233">
        <v>53000</v>
      </c>
      <c r="L69" s="233">
        <v>1328000</v>
      </c>
      <c r="M69" s="78"/>
      <c r="N69" s="171"/>
      <c r="O69" s="165"/>
      <c r="P69" s="239">
        <f>P70+P71+P72</f>
        <v>4011000</v>
      </c>
      <c r="R69" s="35">
        <v>2600000</v>
      </c>
      <c r="S69" s="227">
        <f>I69-R69</f>
        <v>30000</v>
      </c>
    </row>
    <row r="70" spans="1:21" ht="18.75" customHeight="1">
      <c r="A70" s="36"/>
      <c r="B70" s="36"/>
      <c r="C70" s="170"/>
      <c r="D70" s="173"/>
      <c r="E70" s="174"/>
      <c r="F70" s="126"/>
      <c r="G70" s="126"/>
      <c r="H70" s="126"/>
      <c r="I70" s="126"/>
      <c r="J70" s="126"/>
      <c r="K70" s="126"/>
      <c r="L70" s="189"/>
      <c r="M70" s="121" t="s">
        <v>33</v>
      </c>
      <c r="N70" s="175" t="s">
        <v>302</v>
      </c>
      <c r="O70" s="176" t="s">
        <v>28</v>
      </c>
      <c r="P70" s="240">
        <v>2947000</v>
      </c>
      <c r="R70" s="35" t="s">
        <v>262</v>
      </c>
      <c r="S70" s="35">
        <v>1288000</v>
      </c>
    </row>
    <row r="71" spans="1:21" ht="18.75" customHeight="1">
      <c r="A71" s="36"/>
      <c r="B71" s="36"/>
      <c r="C71" s="36"/>
      <c r="D71" s="9"/>
      <c r="E71" s="37"/>
      <c r="F71" s="64"/>
      <c r="G71" s="64"/>
      <c r="H71" s="64"/>
      <c r="I71" s="64"/>
      <c r="J71" s="64"/>
      <c r="K71" s="64"/>
      <c r="L71" s="64"/>
      <c r="M71" s="57" t="s">
        <v>34</v>
      </c>
      <c r="N71" s="228" t="s">
        <v>301</v>
      </c>
      <c r="O71" s="45" t="s">
        <v>28</v>
      </c>
      <c r="P71" s="242">
        <v>1056000</v>
      </c>
    </row>
    <row r="72" spans="1:21" ht="18.75" customHeight="1">
      <c r="A72" s="32"/>
      <c r="B72" s="32"/>
      <c r="C72" s="32"/>
      <c r="D72" s="10"/>
      <c r="E72" s="11"/>
      <c r="F72" s="65"/>
      <c r="G72" s="65"/>
      <c r="H72" s="65"/>
      <c r="I72" s="65"/>
      <c r="J72" s="65"/>
      <c r="K72" s="65"/>
      <c r="L72" s="65"/>
      <c r="M72" s="56" t="s">
        <v>144</v>
      </c>
      <c r="N72" s="96" t="s">
        <v>234</v>
      </c>
      <c r="O72" s="53" t="s">
        <v>28</v>
      </c>
      <c r="P72" s="243">
        <v>8000</v>
      </c>
    </row>
    <row r="73" spans="1:21" ht="18.75" customHeight="1">
      <c r="A73" s="170"/>
      <c r="B73" s="170"/>
      <c r="C73" s="231" t="s">
        <v>61</v>
      </c>
      <c r="D73" s="15">
        <v>5286000</v>
      </c>
      <c r="E73" s="8"/>
      <c r="F73" s="63">
        <v>6258880</v>
      </c>
      <c r="G73" s="63">
        <f>SUM(I73:L73)</f>
        <v>6258880</v>
      </c>
      <c r="H73" s="58">
        <f>G73-F73</f>
        <v>0</v>
      </c>
      <c r="I73" s="63">
        <f>P73</f>
        <v>6258880</v>
      </c>
      <c r="J73" s="63"/>
      <c r="K73" s="63"/>
      <c r="L73" s="63"/>
      <c r="M73" s="49"/>
      <c r="N73" s="171"/>
      <c r="O73" s="165"/>
      <c r="P73" s="254">
        <f>P74+P75+P76+P77</f>
        <v>6258880</v>
      </c>
      <c r="R73" s="35">
        <v>6258880</v>
      </c>
      <c r="S73" s="227">
        <f>I73-R73</f>
        <v>0</v>
      </c>
      <c r="U73" s="226"/>
    </row>
    <row r="74" spans="1:21" ht="18.75" customHeight="1">
      <c r="A74" s="36"/>
      <c r="B74" s="36"/>
      <c r="C74" s="36"/>
      <c r="D74" s="173"/>
      <c r="E74" s="11"/>
      <c r="F74" s="190"/>
      <c r="G74" s="190"/>
      <c r="H74" s="190"/>
      <c r="I74" s="190"/>
      <c r="J74" s="125"/>
      <c r="K74" s="125"/>
      <c r="L74" s="125"/>
      <c r="M74" s="121" t="s">
        <v>98</v>
      </c>
      <c r="N74" s="175" t="s">
        <v>237</v>
      </c>
      <c r="O74" s="176" t="s">
        <v>28</v>
      </c>
      <c r="P74" s="251">
        <v>3960000</v>
      </c>
    </row>
    <row r="75" spans="1:21" ht="18.75" customHeight="1">
      <c r="A75" s="36"/>
      <c r="B75" s="36"/>
      <c r="C75" s="36"/>
      <c r="D75" s="9"/>
      <c r="E75" s="11"/>
      <c r="F75" s="196"/>
      <c r="G75" s="196"/>
      <c r="H75" s="196"/>
      <c r="I75" s="196"/>
      <c r="J75" s="64"/>
      <c r="K75" s="64"/>
      <c r="L75" s="64"/>
      <c r="M75" s="57"/>
      <c r="N75" s="54" t="s">
        <v>241</v>
      </c>
      <c r="O75" s="45" t="s">
        <v>240</v>
      </c>
      <c r="P75" s="252">
        <v>1650000</v>
      </c>
    </row>
    <row r="76" spans="1:21" ht="18.75" customHeight="1">
      <c r="A76" s="36"/>
      <c r="B76" s="36"/>
      <c r="C76" s="36"/>
      <c r="D76" s="9"/>
      <c r="E76" s="11"/>
      <c r="F76" s="196"/>
      <c r="G76" s="196"/>
      <c r="H76" s="196"/>
      <c r="I76" s="196"/>
      <c r="J76" s="64"/>
      <c r="K76" s="64"/>
      <c r="L76" s="64"/>
      <c r="M76" s="57" t="s">
        <v>152</v>
      </c>
      <c r="N76" s="216" t="s">
        <v>238</v>
      </c>
      <c r="O76" s="217" t="s">
        <v>153</v>
      </c>
      <c r="P76" s="257">
        <v>425680</v>
      </c>
    </row>
    <row r="77" spans="1:21" ht="18.75" customHeight="1">
      <c r="A77" s="32"/>
      <c r="B77" s="32"/>
      <c r="C77" s="32"/>
      <c r="D77" s="10"/>
      <c r="E77" s="11"/>
      <c r="F77" s="65"/>
      <c r="G77" s="65"/>
      <c r="H77" s="65"/>
      <c r="I77" s="65"/>
      <c r="J77" s="65"/>
      <c r="K77" s="65"/>
      <c r="L77" s="65"/>
      <c r="M77" s="56"/>
      <c r="N77" s="195" t="s">
        <v>239</v>
      </c>
      <c r="O77" s="194" t="s">
        <v>240</v>
      </c>
      <c r="P77" s="258">
        <v>223200</v>
      </c>
    </row>
    <row r="78" spans="1:21" ht="18.75" customHeight="1">
      <c r="A78" s="437" t="s">
        <v>5</v>
      </c>
      <c r="B78" s="437"/>
      <c r="C78" s="437"/>
      <c r="D78" s="48">
        <v>50000</v>
      </c>
      <c r="E78" s="48" t="e">
        <f t="shared" ref="E78" si="5">E79</f>
        <v>#REF!</v>
      </c>
      <c r="F78" s="73">
        <f>F79</f>
        <v>3037500</v>
      </c>
      <c r="G78" s="74">
        <f>G79</f>
        <v>3037500</v>
      </c>
      <c r="H78" s="74">
        <f t="shared" ref="H78:H85" si="6">G78-F78</f>
        <v>0</v>
      </c>
      <c r="I78" s="75">
        <f>I79</f>
        <v>3037500</v>
      </c>
      <c r="J78" s="75">
        <f>J79</f>
        <v>0</v>
      </c>
      <c r="K78" s="75">
        <f>K79</f>
        <v>0</v>
      </c>
      <c r="L78" s="75">
        <f>L79</f>
        <v>0</v>
      </c>
      <c r="M78" s="85"/>
      <c r="N78" s="99"/>
      <c r="O78" s="167"/>
      <c r="P78" s="237">
        <f>P79</f>
        <v>3037500</v>
      </c>
    </row>
    <row r="79" spans="1:21" ht="18.75" customHeight="1">
      <c r="A79" s="170"/>
      <c r="B79" s="424" t="s">
        <v>22</v>
      </c>
      <c r="C79" s="424"/>
      <c r="D79" s="43">
        <v>50000</v>
      </c>
      <c r="E79" s="43" t="e">
        <f t="shared" ref="E79" si="7">E80+E82</f>
        <v>#REF!</v>
      </c>
      <c r="F79" s="60">
        <f>SUM(F80:F82)</f>
        <v>3037500</v>
      </c>
      <c r="G79" s="60">
        <f>SUM(I79:L79)</f>
        <v>3037500</v>
      </c>
      <c r="H79" s="60">
        <f t="shared" si="6"/>
        <v>0</v>
      </c>
      <c r="I79" s="60">
        <f>I80+I81+I82</f>
        <v>3037500</v>
      </c>
      <c r="J79" s="60">
        <f>J80</f>
        <v>0</v>
      </c>
      <c r="K79" s="60">
        <f>K80+K82</f>
        <v>0</v>
      </c>
      <c r="L79" s="62">
        <v>0</v>
      </c>
      <c r="M79" s="82"/>
      <c r="N79" s="185"/>
      <c r="O79" s="169"/>
      <c r="P79" s="238">
        <f>P80+P81+P82</f>
        <v>3037500</v>
      </c>
    </row>
    <row r="80" spans="1:21" ht="18.75" customHeight="1">
      <c r="A80" s="36"/>
      <c r="B80" s="32"/>
      <c r="C80" s="32" t="s">
        <v>23</v>
      </c>
      <c r="D80" s="10">
        <v>0</v>
      </c>
      <c r="E80" s="11" t="e">
        <f>D80-#REF!</f>
        <v>#REF!</v>
      </c>
      <c r="F80" s="65">
        <v>184500</v>
      </c>
      <c r="G80" s="65">
        <f>SUM(I80:L80)</f>
        <v>184500</v>
      </c>
      <c r="H80" s="58">
        <f t="shared" si="6"/>
        <v>0</v>
      </c>
      <c r="I80" s="65">
        <v>184500</v>
      </c>
      <c r="J80" s="65">
        <v>0</v>
      </c>
      <c r="K80" s="65"/>
      <c r="L80" s="65"/>
      <c r="M80" s="56" t="s">
        <v>260</v>
      </c>
      <c r="N80" s="55" t="s">
        <v>304</v>
      </c>
      <c r="O80" s="50"/>
      <c r="P80" s="259">
        <v>184500</v>
      </c>
      <c r="R80" s="35">
        <v>184500</v>
      </c>
      <c r="S80" s="227">
        <f>I80-R80</f>
        <v>0</v>
      </c>
    </row>
    <row r="81" spans="1:21" ht="18.75" customHeight="1">
      <c r="A81" s="36"/>
      <c r="B81" s="36"/>
      <c r="C81" s="32"/>
      <c r="D81" s="10"/>
      <c r="E81" s="11"/>
      <c r="F81" s="64">
        <v>2380000</v>
      </c>
      <c r="G81" s="65">
        <v>2380000</v>
      </c>
      <c r="H81" s="58">
        <f t="shared" si="6"/>
        <v>0</v>
      </c>
      <c r="I81" s="64">
        <v>2380000</v>
      </c>
      <c r="J81" s="64"/>
      <c r="K81" s="64"/>
      <c r="L81" s="64"/>
      <c r="M81" s="56" t="s">
        <v>220</v>
      </c>
      <c r="N81" s="55" t="s">
        <v>303</v>
      </c>
      <c r="O81" s="50"/>
      <c r="P81" s="259">
        <v>2380000</v>
      </c>
    </row>
    <row r="82" spans="1:21" ht="18.75" customHeight="1">
      <c r="A82" s="36"/>
      <c r="B82" s="36"/>
      <c r="C82" s="231" t="s">
        <v>24</v>
      </c>
      <c r="D82" s="15">
        <v>50000</v>
      </c>
      <c r="E82" s="8" t="e">
        <f>D82-#REF!</f>
        <v>#REF!</v>
      </c>
      <c r="F82" s="63">
        <v>473000</v>
      </c>
      <c r="G82" s="65">
        <f>SUM(I82:L82)</f>
        <v>473000</v>
      </c>
      <c r="H82" s="58">
        <f>G82-F82</f>
        <v>0</v>
      </c>
      <c r="I82" s="63">
        <v>473000</v>
      </c>
      <c r="J82" s="63">
        <v>0</v>
      </c>
      <c r="K82" s="63">
        <v>0</v>
      </c>
      <c r="L82" s="63">
        <v>0</v>
      </c>
      <c r="M82" s="49" t="s">
        <v>50</v>
      </c>
      <c r="N82" s="171" t="s">
        <v>305</v>
      </c>
      <c r="O82" s="53" t="s">
        <v>28</v>
      </c>
      <c r="P82" s="260">
        <v>473000</v>
      </c>
      <c r="R82" s="35">
        <v>473000</v>
      </c>
      <c r="S82" s="227">
        <f>I82-R82</f>
        <v>0</v>
      </c>
    </row>
    <row r="83" spans="1:21" ht="18.75" customHeight="1">
      <c r="A83" s="437" t="s">
        <v>122</v>
      </c>
      <c r="B83" s="437"/>
      <c r="C83" s="437"/>
      <c r="D83" s="48">
        <v>4148000</v>
      </c>
      <c r="E83" s="48" t="e">
        <f>E84+E92</f>
        <v>#REF!</v>
      </c>
      <c r="F83" s="73">
        <f>F84+F92</f>
        <v>11083000</v>
      </c>
      <c r="G83" s="73">
        <f>G84+G92</f>
        <v>9236110</v>
      </c>
      <c r="H83" s="73">
        <f t="shared" si="6"/>
        <v>-1846890</v>
      </c>
      <c r="I83" s="73">
        <f>I84+I92</f>
        <v>3247590</v>
      </c>
      <c r="J83" s="73">
        <f>J84+J92</f>
        <v>99820</v>
      </c>
      <c r="K83" s="73">
        <f>K84+K92</f>
        <v>5020000</v>
      </c>
      <c r="L83" s="73">
        <f>L84+L92</f>
        <v>868700</v>
      </c>
      <c r="M83" s="85"/>
      <c r="N83" s="197"/>
      <c r="O83" s="167"/>
      <c r="P83" s="261">
        <f>P84+P92</f>
        <v>9236110</v>
      </c>
    </row>
    <row r="84" spans="1:21" ht="18.75" customHeight="1">
      <c r="A84" s="36"/>
      <c r="B84" s="424" t="s">
        <v>25</v>
      </c>
      <c r="C84" s="424"/>
      <c r="D84" s="43">
        <v>2150000</v>
      </c>
      <c r="E84" s="43" t="e">
        <f>SUM(E85+E88)</f>
        <v>#REF!</v>
      </c>
      <c r="F84" s="60">
        <f>F85+F88+F90</f>
        <v>7100000</v>
      </c>
      <c r="G84" s="60">
        <f>G85+G88+G90</f>
        <v>6921280</v>
      </c>
      <c r="H84" s="60">
        <f t="shared" si="6"/>
        <v>-178720</v>
      </c>
      <c r="I84" s="60">
        <f>I85+I88+I90</f>
        <v>1052580</v>
      </c>
      <c r="J84" s="60">
        <v>0</v>
      </c>
      <c r="K84" s="60">
        <f>K85+K88+K90</f>
        <v>5000000</v>
      </c>
      <c r="L84" s="60">
        <f>L85+L88</f>
        <v>868700</v>
      </c>
      <c r="M84" s="82"/>
      <c r="N84" s="198"/>
      <c r="O84" s="169"/>
      <c r="P84" s="253">
        <f>P85+P88+P90</f>
        <v>6921280</v>
      </c>
    </row>
    <row r="85" spans="1:21" ht="18.75" customHeight="1">
      <c r="A85" s="36"/>
      <c r="B85" s="36"/>
      <c r="C85" s="32" t="s">
        <v>83</v>
      </c>
      <c r="D85" s="10">
        <v>0</v>
      </c>
      <c r="E85" s="8" t="e">
        <f>D85-#REF!</f>
        <v>#REF!</v>
      </c>
      <c r="F85" s="63">
        <v>300000</v>
      </c>
      <c r="G85" s="65">
        <f>SUM(I85:L85)</f>
        <v>272680</v>
      </c>
      <c r="H85" s="58">
        <f t="shared" si="6"/>
        <v>-27320</v>
      </c>
      <c r="I85" s="63">
        <v>272680</v>
      </c>
      <c r="J85" s="63">
        <v>0</v>
      </c>
      <c r="K85" s="63"/>
      <c r="L85" s="63">
        <v>0</v>
      </c>
      <c r="M85" s="49"/>
      <c r="N85" s="199"/>
      <c r="O85" s="165"/>
      <c r="P85" s="254">
        <f>P86+P87</f>
        <v>272680</v>
      </c>
      <c r="R85" s="35">
        <v>272680</v>
      </c>
      <c r="S85" s="227">
        <f>I85-R85</f>
        <v>0</v>
      </c>
    </row>
    <row r="86" spans="1:21" ht="18.75" customHeight="1">
      <c r="A86" s="36"/>
      <c r="B86" s="36"/>
      <c r="C86" s="36"/>
      <c r="D86" s="15"/>
      <c r="E86" s="37"/>
      <c r="F86" s="125"/>
      <c r="G86" s="126"/>
      <c r="H86" s="126"/>
      <c r="I86" s="126"/>
      <c r="J86" s="126"/>
      <c r="K86" s="126"/>
      <c r="L86" s="125"/>
      <c r="M86" s="122" t="s">
        <v>202</v>
      </c>
      <c r="N86" s="123" t="s">
        <v>311</v>
      </c>
      <c r="O86" s="124" t="s">
        <v>28</v>
      </c>
      <c r="P86" s="251">
        <v>122280</v>
      </c>
    </row>
    <row r="87" spans="1:21" ht="18.75" customHeight="1">
      <c r="A87" s="36"/>
      <c r="B87" s="36"/>
      <c r="C87" s="36"/>
      <c r="D87" s="10"/>
      <c r="E87" s="37"/>
      <c r="F87" s="65"/>
      <c r="G87" s="65"/>
      <c r="H87" s="65"/>
      <c r="I87" s="65"/>
      <c r="J87" s="65"/>
      <c r="K87" s="65"/>
      <c r="L87" s="69"/>
      <c r="M87" s="90" t="s">
        <v>247</v>
      </c>
      <c r="N87" s="98" t="s">
        <v>242</v>
      </c>
      <c r="O87" s="200" t="s">
        <v>203</v>
      </c>
      <c r="P87" s="259">
        <v>150400</v>
      </c>
    </row>
    <row r="88" spans="1:21" ht="18.75" customHeight="1">
      <c r="A88" s="36"/>
      <c r="B88" s="36"/>
      <c r="C88" s="231" t="s">
        <v>84</v>
      </c>
      <c r="D88" s="10">
        <v>2150000</v>
      </c>
      <c r="E88" s="11"/>
      <c r="F88" s="65">
        <v>1800000</v>
      </c>
      <c r="G88" s="65">
        <f>SUM(I88:L88)</f>
        <v>1648600</v>
      </c>
      <c r="H88" s="58">
        <f>G88-F88</f>
        <v>-151400</v>
      </c>
      <c r="I88" s="65">
        <v>779900</v>
      </c>
      <c r="J88" s="65"/>
      <c r="K88" s="191"/>
      <c r="L88" s="191">
        <v>868700</v>
      </c>
      <c r="M88" s="49"/>
      <c r="N88" s="98"/>
      <c r="O88" s="50"/>
      <c r="P88" s="250">
        <f>P89</f>
        <v>1648600</v>
      </c>
      <c r="R88" s="35">
        <v>779900</v>
      </c>
      <c r="S88" s="227">
        <f>I88-R88</f>
        <v>0</v>
      </c>
      <c r="T88" s="35" t="s">
        <v>233</v>
      </c>
      <c r="U88" s="35">
        <v>868700</v>
      </c>
    </row>
    <row r="89" spans="1:21" ht="18.75" customHeight="1">
      <c r="A89" s="36"/>
      <c r="B89" s="36"/>
      <c r="C89" s="231"/>
      <c r="D89" s="15"/>
      <c r="E89" s="8"/>
      <c r="F89" s="63"/>
      <c r="G89" s="65"/>
      <c r="H89" s="63"/>
      <c r="I89" s="63"/>
      <c r="J89" s="63"/>
      <c r="K89" s="63"/>
      <c r="L89" s="63"/>
      <c r="M89" s="212" t="s">
        <v>85</v>
      </c>
      <c r="N89" s="199" t="s">
        <v>310</v>
      </c>
      <c r="O89" s="213" t="s">
        <v>28</v>
      </c>
      <c r="P89" s="236">
        <v>1648600</v>
      </c>
    </row>
    <row r="90" spans="1:21" ht="18.75" customHeight="1">
      <c r="A90" s="36"/>
      <c r="B90" s="36"/>
      <c r="C90" s="231" t="s">
        <v>221</v>
      </c>
      <c r="D90" s="15"/>
      <c r="E90" s="8"/>
      <c r="F90" s="63">
        <v>5000000</v>
      </c>
      <c r="G90" s="65">
        <f t="shared" ref="G90" si="8">SUM(I90:L90)</f>
        <v>5000000</v>
      </c>
      <c r="H90" s="58">
        <f>G90-F90</f>
        <v>0</v>
      </c>
      <c r="I90" s="63"/>
      <c r="J90" s="63"/>
      <c r="K90" s="71">
        <v>5000000</v>
      </c>
      <c r="L90" s="63"/>
      <c r="M90" s="212"/>
      <c r="N90" s="199"/>
      <c r="O90" s="213"/>
      <c r="P90" s="254">
        <v>5000000</v>
      </c>
    </row>
    <row r="91" spans="1:21" ht="18.75" customHeight="1">
      <c r="A91" s="36"/>
      <c r="B91" s="36"/>
      <c r="C91" s="36"/>
      <c r="D91" s="9"/>
      <c r="E91" s="37"/>
      <c r="F91" s="64"/>
      <c r="G91" s="64"/>
      <c r="H91" s="64"/>
      <c r="I91" s="64"/>
      <c r="J91" s="64"/>
      <c r="K91" s="64"/>
      <c r="L91" s="64"/>
      <c r="M91" s="212" t="s">
        <v>222</v>
      </c>
      <c r="N91" s="199" t="s">
        <v>242</v>
      </c>
      <c r="O91" s="213" t="s">
        <v>28</v>
      </c>
      <c r="P91" s="236">
        <v>5000000</v>
      </c>
    </row>
    <row r="92" spans="1:21" ht="18.75" customHeight="1">
      <c r="A92" s="36"/>
      <c r="B92" s="447" t="s">
        <v>26</v>
      </c>
      <c r="C92" s="447"/>
      <c r="D92" s="29">
        <v>1998000</v>
      </c>
      <c r="E92" s="29" t="e">
        <f>E93+E95+E99+E101+E106+E108+E112</f>
        <v>#REF!</v>
      </c>
      <c r="F92" s="66">
        <f>F93+F95+F99+F101+F106+F108+F112</f>
        <v>3983000</v>
      </c>
      <c r="G92" s="66">
        <f>SUM(I92:L92)</f>
        <v>2314830</v>
      </c>
      <c r="H92" s="66">
        <f>G92-F92</f>
        <v>-1668170</v>
      </c>
      <c r="I92" s="66">
        <f>I93+I95+I99+I101+I106+I108+I112</f>
        <v>2195010</v>
      </c>
      <c r="J92" s="66">
        <f>J93+J95+J99+J101+J106+J108+J112</f>
        <v>99820</v>
      </c>
      <c r="K92" s="66">
        <f>K93+K95+K99+K101+K106+K108+K112</f>
        <v>20000</v>
      </c>
      <c r="L92" s="66">
        <f>L93+L95+L99+L101+L106+L108+L112</f>
        <v>0</v>
      </c>
      <c r="M92" s="86"/>
      <c r="N92" s="201"/>
      <c r="O92" s="202"/>
      <c r="P92" s="262">
        <f>P93+P95+P99+P101+P106+P108+P112</f>
        <v>2314830</v>
      </c>
    </row>
    <row r="93" spans="1:21" ht="18.75" customHeight="1">
      <c r="A93" s="36"/>
      <c r="B93" s="36"/>
      <c r="C93" s="52" t="s">
        <v>38</v>
      </c>
      <c r="D93" s="10">
        <v>300000</v>
      </c>
      <c r="E93" s="8" t="e">
        <f>D93-#REF!</f>
        <v>#REF!</v>
      </c>
      <c r="F93" s="65">
        <v>200000</v>
      </c>
      <c r="G93" s="65">
        <f>SUM(I93:L93)</f>
        <v>99990</v>
      </c>
      <c r="H93" s="58">
        <f>G93-F93</f>
        <v>-100010</v>
      </c>
      <c r="I93" s="65">
        <v>99990</v>
      </c>
      <c r="J93" s="65">
        <v>0</v>
      </c>
      <c r="K93" s="191"/>
      <c r="L93" s="65">
        <v>0</v>
      </c>
      <c r="M93" s="56"/>
      <c r="N93" s="98"/>
      <c r="O93" s="50"/>
      <c r="P93" s="250">
        <f>P94</f>
        <v>99990</v>
      </c>
      <c r="R93" s="35">
        <v>99990</v>
      </c>
      <c r="S93" s="227">
        <f>I93-R93</f>
        <v>0</v>
      </c>
    </row>
    <row r="94" spans="1:21" ht="18.75" customHeight="1">
      <c r="A94" s="36"/>
      <c r="B94" s="36"/>
      <c r="C94" s="36"/>
      <c r="D94" s="36"/>
      <c r="E94" s="36"/>
      <c r="F94" s="57"/>
      <c r="G94" s="57"/>
      <c r="H94" s="57"/>
      <c r="I94" s="57"/>
      <c r="J94" s="57"/>
      <c r="K94" s="57"/>
      <c r="L94" s="57"/>
      <c r="M94" s="57" t="s">
        <v>86</v>
      </c>
      <c r="N94" s="88" t="s">
        <v>306</v>
      </c>
      <c r="O94" s="45" t="s">
        <v>28</v>
      </c>
      <c r="P94" s="252">
        <v>99990</v>
      </c>
    </row>
    <row r="95" spans="1:21" ht="18.75" customHeight="1">
      <c r="A95" s="36"/>
      <c r="B95" s="36"/>
      <c r="C95" s="231" t="s">
        <v>47</v>
      </c>
      <c r="D95" s="15">
        <v>50000</v>
      </c>
      <c r="E95" s="8" t="e">
        <f>D95-#REF!</f>
        <v>#REF!</v>
      </c>
      <c r="F95" s="63">
        <v>133000</v>
      </c>
      <c r="G95" s="70">
        <f>SUM(I95:L95)</f>
        <v>132820</v>
      </c>
      <c r="H95" s="58">
        <f>G95-F95</f>
        <v>-180</v>
      </c>
      <c r="I95" s="63">
        <v>33000</v>
      </c>
      <c r="J95" s="71">
        <v>99820</v>
      </c>
      <c r="K95" s="63"/>
      <c r="L95" s="63"/>
      <c r="M95" s="49"/>
      <c r="N95" s="199"/>
      <c r="O95" s="165"/>
      <c r="P95" s="254">
        <f>SUM(P96:P98)</f>
        <v>132820</v>
      </c>
      <c r="R95" s="35">
        <v>33000</v>
      </c>
      <c r="S95" s="227">
        <f>I95-R95</f>
        <v>0</v>
      </c>
    </row>
    <row r="96" spans="1:21" ht="18.75" customHeight="1">
      <c r="A96" s="36"/>
      <c r="B96" s="36"/>
      <c r="C96" s="205"/>
      <c r="D96" s="203"/>
      <c r="E96" s="174"/>
      <c r="F96" s="126"/>
      <c r="G96" s="126"/>
      <c r="H96" s="126"/>
      <c r="I96" s="126"/>
      <c r="J96" s="126"/>
      <c r="K96" s="126"/>
      <c r="L96" s="126"/>
      <c r="M96" s="121" t="s">
        <v>146</v>
      </c>
      <c r="N96" s="206" t="s">
        <v>242</v>
      </c>
      <c r="O96" s="176" t="s">
        <v>28</v>
      </c>
      <c r="P96" s="251">
        <v>0</v>
      </c>
    </row>
    <row r="97" spans="1:19" ht="18.75" customHeight="1">
      <c r="A97" s="36"/>
      <c r="B97" s="36"/>
      <c r="C97" s="207"/>
      <c r="D97" s="16"/>
      <c r="E97" s="37"/>
      <c r="F97" s="64"/>
      <c r="G97" s="64"/>
      <c r="H97" s="64"/>
      <c r="I97" s="64"/>
      <c r="J97" s="64"/>
      <c r="K97" s="64"/>
      <c r="L97" s="64"/>
      <c r="M97" s="57" t="s">
        <v>204</v>
      </c>
      <c r="N97" s="208" t="s">
        <v>234</v>
      </c>
      <c r="O97" s="45" t="s">
        <v>203</v>
      </c>
      <c r="P97" s="252">
        <v>33000</v>
      </c>
    </row>
    <row r="98" spans="1:19" ht="18.75" customHeight="1">
      <c r="A98" s="32"/>
      <c r="B98" s="32"/>
      <c r="C98" s="97"/>
      <c r="D98" s="42"/>
      <c r="E98" s="11"/>
      <c r="F98" s="65"/>
      <c r="G98" s="65"/>
      <c r="H98" s="65"/>
      <c r="I98" s="65"/>
      <c r="J98" s="65"/>
      <c r="K98" s="65"/>
      <c r="L98" s="65"/>
      <c r="M98" s="56" t="s">
        <v>147</v>
      </c>
      <c r="N98" s="98" t="s">
        <v>236</v>
      </c>
      <c r="O98" s="53" t="s">
        <v>145</v>
      </c>
      <c r="P98" s="259">
        <v>99820</v>
      </c>
    </row>
    <row r="99" spans="1:19" ht="18.75" customHeight="1">
      <c r="A99" s="170"/>
      <c r="B99" s="170"/>
      <c r="C99" s="263" t="s">
        <v>93</v>
      </c>
      <c r="D99" s="264"/>
      <c r="E99" s="8" t="e">
        <f>D99-#REF!</f>
        <v>#REF!</v>
      </c>
      <c r="F99" s="63">
        <v>500000</v>
      </c>
      <c r="G99" s="70">
        <f>SUM(I99:L99)</f>
        <v>0</v>
      </c>
      <c r="H99" s="58">
        <f>G99-F99</f>
        <v>-500000</v>
      </c>
      <c r="I99" s="63">
        <v>0</v>
      </c>
      <c r="J99" s="63"/>
      <c r="K99" s="63"/>
      <c r="L99" s="63">
        <v>0</v>
      </c>
      <c r="M99" s="49"/>
      <c r="N99" s="199"/>
      <c r="O99" s="165"/>
      <c r="P99" s="254">
        <f>P100</f>
        <v>0</v>
      </c>
      <c r="R99" s="35">
        <v>0</v>
      </c>
      <c r="S99" s="227">
        <f>I99-R99</f>
        <v>0</v>
      </c>
    </row>
    <row r="100" spans="1:19" ht="18.75" customHeight="1">
      <c r="A100" s="36"/>
      <c r="B100" s="36"/>
      <c r="C100" s="36"/>
      <c r="D100" s="36"/>
      <c r="E100" s="37"/>
      <c r="F100" s="64"/>
      <c r="G100" s="64"/>
      <c r="H100" s="64"/>
      <c r="I100" s="64"/>
      <c r="J100" s="64"/>
      <c r="K100" s="64"/>
      <c r="L100" s="64"/>
      <c r="M100" s="57" t="s">
        <v>211</v>
      </c>
      <c r="N100" s="283">
        <v>0</v>
      </c>
      <c r="O100" s="13" t="s">
        <v>212</v>
      </c>
      <c r="P100" s="252">
        <v>0</v>
      </c>
    </row>
    <row r="101" spans="1:19" ht="18.75" customHeight="1">
      <c r="A101" s="36"/>
      <c r="B101" s="36"/>
      <c r="C101" s="231" t="s">
        <v>87</v>
      </c>
      <c r="D101" s="7">
        <v>1100000</v>
      </c>
      <c r="E101" s="7" t="e">
        <f>#REF!</f>
        <v>#REF!</v>
      </c>
      <c r="F101" s="77">
        <v>2650000</v>
      </c>
      <c r="G101" s="70">
        <f>SUM(I101:L101)</f>
        <v>1611000</v>
      </c>
      <c r="H101" s="58">
        <f>G101-F101</f>
        <v>-1039000</v>
      </c>
      <c r="I101" s="63">
        <v>1611000</v>
      </c>
      <c r="J101" s="63"/>
      <c r="K101" s="63"/>
      <c r="L101" s="63">
        <v>0</v>
      </c>
      <c r="M101" s="49"/>
      <c r="N101" s="199"/>
      <c r="O101" s="95"/>
      <c r="P101" s="254">
        <f>P102+P103+P104+P105</f>
        <v>1611000</v>
      </c>
      <c r="R101" s="35">
        <v>1611000</v>
      </c>
      <c r="S101" s="227">
        <f>I101-R101</f>
        <v>0</v>
      </c>
    </row>
    <row r="102" spans="1:19" ht="18.75" customHeight="1">
      <c r="A102" s="36"/>
      <c r="B102" s="36"/>
      <c r="C102" s="170"/>
      <c r="D102" s="203"/>
      <c r="E102" s="170"/>
      <c r="F102" s="121"/>
      <c r="G102" s="121"/>
      <c r="H102" s="121"/>
      <c r="I102" s="121"/>
      <c r="J102" s="121"/>
      <c r="K102" s="121"/>
      <c r="L102" s="121"/>
      <c r="M102" s="121" t="s">
        <v>112</v>
      </c>
      <c r="N102" s="123" t="s">
        <v>309</v>
      </c>
      <c r="O102" s="204" t="s">
        <v>28</v>
      </c>
      <c r="P102" s="251">
        <v>1000000</v>
      </c>
    </row>
    <row r="103" spans="1:19" ht="18.75" customHeight="1">
      <c r="A103" s="36"/>
      <c r="B103" s="36"/>
      <c r="C103" s="36"/>
      <c r="D103" s="16"/>
      <c r="E103" s="36"/>
      <c r="F103" s="57"/>
      <c r="G103" s="57"/>
      <c r="H103" s="57"/>
      <c r="I103" s="57"/>
      <c r="J103" s="57"/>
      <c r="K103" s="57"/>
      <c r="L103" s="76"/>
      <c r="M103" s="57" t="s">
        <v>207</v>
      </c>
      <c r="N103" s="88" t="s">
        <v>308</v>
      </c>
      <c r="O103" s="13" t="s">
        <v>28</v>
      </c>
      <c r="P103" s="252">
        <v>111000</v>
      </c>
    </row>
    <row r="104" spans="1:19" ht="18.75" customHeight="1">
      <c r="A104" s="36"/>
      <c r="B104" s="36"/>
      <c r="C104" s="36"/>
      <c r="D104" s="16"/>
      <c r="E104" s="36"/>
      <c r="F104" s="57"/>
      <c r="G104" s="57"/>
      <c r="H104" s="57"/>
      <c r="I104" s="57"/>
      <c r="J104" s="57"/>
      <c r="K104" s="57"/>
      <c r="L104" s="76"/>
      <c r="M104" s="57" t="s">
        <v>99</v>
      </c>
      <c r="N104" s="88">
        <v>0</v>
      </c>
      <c r="O104" s="13" t="s">
        <v>28</v>
      </c>
      <c r="P104" s="252">
        <v>0</v>
      </c>
    </row>
    <row r="105" spans="1:19" ht="18.75" customHeight="1">
      <c r="A105" s="36"/>
      <c r="B105" s="36"/>
      <c r="C105" s="32"/>
      <c r="D105" s="42"/>
      <c r="E105" s="32"/>
      <c r="F105" s="56"/>
      <c r="G105" s="56"/>
      <c r="H105" s="56"/>
      <c r="I105" s="56"/>
      <c r="J105" s="56"/>
      <c r="K105" s="56"/>
      <c r="L105" s="56"/>
      <c r="M105" s="56" t="s">
        <v>261</v>
      </c>
      <c r="N105" s="98" t="s">
        <v>259</v>
      </c>
      <c r="O105" s="50" t="s">
        <v>203</v>
      </c>
      <c r="P105" s="259">
        <v>500000</v>
      </c>
    </row>
    <row r="106" spans="1:19" ht="18.75" customHeight="1">
      <c r="A106" s="36"/>
      <c r="B106" s="36"/>
      <c r="C106" s="231" t="s">
        <v>88</v>
      </c>
      <c r="D106" s="15">
        <v>200000</v>
      </c>
      <c r="E106" s="8" t="e">
        <f>D106-#REF!</f>
        <v>#REF!</v>
      </c>
      <c r="F106" s="63">
        <v>200000</v>
      </c>
      <c r="G106" s="65">
        <f>SUM(I106:L106)</f>
        <v>198600</v>
      </c>
      <c r="H106" s="58">
        <f>G106-F106</f>
        <v>-1400</v>
      </c>
      <c r="I106" s="71">
        <v>178600</v>
      </c>
      <c r="J106" s="63"/>
      <c r="K106" s="71">
        <v>20000</v>
      </c>
      <c r="L106" s="63"/>
      <c r="M106" s="49"/>
      <c r="N106" s="199"/>
      <c r="O106" s="165"/>
      <c r="P106" s="254">
        <f>P107</f>
        <v>198600</v>
      </c>
      <c r="R106" s="35">
        <v>178600</v>
      </c>
      <c r="S106" s="227">
        <f>I106-R106</f>
        <v>0</v>
      </c>
    </row>
    <row r="107" spans="1:19" ht="18.75" customHeight="1">
      <c r="A107" s="36"/>
      <c r="B107" s="36"/>
      <c r="C107" s="36"/>
      <c r="D107" s="9"/>
      <c r="E107" s="37"/>
      <c r="F107" s="64"/>
      <c r="G107" s="64"/>
      <c r="H107" s="64"/>
      <c r="I107" s="196"/>
      <c r="J107" s="64"/>
      <c r="K107" s="64"/>
      <c r="L107" s="64"/>
      <c r="M107" s="57" t="s">
        <v>89</v>
      </c>
      <c r="N107" s="88" t="s">
        <v>307</v>
      </c>
      <c r="O107" s="13" t="s">
        <v>28</v>
      </c>
      <c r="P107" s="252">
        <v>198600</v>
      </c>
    </row>
    <row r="108" spans="1:19" ht="18.75" customHeight="1">
      <c r="A108" s="36"/>
      <c r="B108" s="36"/>
      <c r="C108" s="231" t="s">
        <v>90</v>
      </c>
      <c r="D108" s="15">
        <v>320000</v>
      </c>
      <c r="E108" s="15">
        <v>320000</v>
      </c>
      <c r="F108" s="58">
        <v>300000</v>
      </c>
      <c r="G108" s="70">
        <f>SUM(I108:L108)</f>
        <v>272420</v>
      </c>
      <c r="H108" s="58">
        <f>G108-F108</f>
        <v>-27580</v>
      </c>
      <c r="I108" s="71">
        <v>272420</v>
      </c>
      <c r="J108" s="63"/>
      <c r="K108" s="80"/>
      <c r="L108" s="71">
        <v>0</v>
      </c>
      <c r="M108" s="49"/>
      <c r="N108" s="199"/>
      <c r="O108" s="165"/>
      <c r="P108" s="254">
        <f>P109+P110+P111</f>
        <v>272420</v>
      </c>
      <c r="R108" s="35">
        <v>272420</v>
      </c>
      <c r="S108" s="227">
        <f>I108-R108</f>
        <v>0</v>
      </c>
    </row>
    <row r="109" spans="1:19" ht="18.75" customHeight="1">
      <c r="A109" s="36"/>
      <c r="B109" s="36"/>
      <c r="C109" s="36"/>
      <c r="D109" s="9"/>
      <c r="E109" s="37"/>
      <c r="F109" s="64"/>
      <c r="G109" s="64"/>
      <c r="H109" s="64"/>
      <c r="I109" s="64"/>
      <c r="J109" s="64"/>
      <c r="K109" s="64"/>
      <c r="L109" s="64"/>
      <c r="M109" s="57" t="s">
        <v>91</v>
      </c>
      <c r="N109" s="88"/>
      <c r="O109" s="13"/>
      <c r="P109" s="252">
        <v>0</v>
      </c>
    </row>
    <row r="110" spans="1:19" ht="18.75" customHeight="1">
      <c r="A110" s="36"/>
      <c r="B110" s="36"/>
      <c r="C110" s="36"/>
      <c r="D110" s="9"/>
      <c r="E110" s="37"/>
      <c r="F110" s="64"/>
      <c r="G110" s="64"/>
      <c r="H110" s="64"/>
      <c r="I110" s="64"/>
      <c r="J110" s="64"/>
      <c r="K110" s="64"/>
      <c r="L110" s="64"/>
      <c r="M110" s="57" t="s">
        <v>100</v>
      </c>
      <c r="N110" s="88" t="s">
        <v>205</v>
      </c>
      <c r="O110" s="13" t="s">
        <v>28</v>
      </c>
      <c r="P110" s="252">
        <v>168000</v>
      </c>
    </row>
    <row r="111" spans="1:19" ht="18.75" customHeight="1">
      <c r="A111" s="36"/>
      <c r="B111" s="36"/>
      <c r="C111" s="36"/>
      <c r="D111" s="9"/>
      <c r="E111" s="37"/>
      <c r="F111" s="64"/>
      <c r="G111" s="64"/>
      <c r="H111" s="64"/>
      <c r="I111" s="64"/>
      <c r="J111" s="64"/>
      <c r="K111" s="64"/>
      <c r="L111" s="64"/>
      <c r="M111" s="57" t="s">
        <v>243</v>
      </c>
      <c r="N111" s="88" t="s">
        <v>244</v>
      </c>
      <c r="O111" s="13" t="s">
        <v>28</v>
      </c>
      <c r="P111" s="252">
        <v>104420</v>
      </c>
    </row>
    <row r="112" spans="1:19" ht="18.75" customHeight="1">
      <c r="A112" s="36"/>
      <c r="B112" s="455"/>
      <c r="C112" s="231" t="s">
        <v>94</v>
      </c>
      <c r="D112" s="15">
        <v>28000</v>
      </c>
      <c r="E112" s="15" t="e">
        <f>#REF!</f>
        <v>#REF!</v>
      </c>
      <c r="F112" s="58">
        <v>0</v>
      </c>
      <c r="G112" s="70">
        <f>SUM(I112:L112)</f>
        <v>0</v>
      </c>
      <c r="H112" s="58">
        <f>G112-F112</f>
        <v>0</v>
      </c>
      <c r="I112" s="63"/>
      <c r="J112" s="63"/>
      <c r="K112" s="63"/>
      <c r="L112" s="63"/>
      <c r="M112" s="49"/>
      <c r="N112" s="199"/>
      <c r="O112" s="95"/>
      <c r="P112" s="254">
        <f>P113</f>
        <v>0</v>
      </c>
    </row>
    <row r="113" spans="1:16" ht="18.75" customHeight="1">
      <c r="A113" s="36"/>
      <c r="B113" s="456"/>
      <c r="C113" s="36"/>
      <c r="D113" s="9"/>
      <c r="E113" s="37"/>
      <c r="F113" s="64"/>
      <c r="G113" s="64"/>
      <c r="H113" s="64"/>
      <c r="I113" s="64"/>
      <c r="J113" s="64"/>
      <c r="K113" s="64"/>
      <c r="L113" s="64"/>
      <c r="M113" s="57" t="s">
        <v>67</v>
      </c>
      <c r="N113" s="88" t="s">
        <v>137</v>
      </c>
      <c r="O113" s="13" t="s">
        <v>28</v>
      </c>
      <c r="P113" s="252">
        <v>0</v>
      </c>
    </row>
    <row r="114" spans="1:16" ht="18.75" customHeight="1">
      <c r="A114" s="36"/>
      <c r="B114" s="36"/>
      <c r="C114" s="36"/>
      <c r="D114" s="9"/>
      <c r="E114" s="37"/>
      <c r="F114" s="64"/>
      <c r="G114" s="64"/>
      <c r="H114" s="64"/>
      <c r="I114" s="64"/>
      <c r="J114" s="64"/>
      <c r="K114" s="64"/>
      <c r="L114" s="64"/>
      <c r="M114" s="57"/>
      <c r="N114" s="88"/>
      <c r="O114" s="13"/>
      <c r="P114" s="252"/>
    </row>
    <row r="115" spans="1:16" ht="18.75" customHeight="1">
      <c r="A115" s="423" t="s">
        <v>6</v>
      </c>
      <c r="B115" s="423"/>
      <c r="C115" s="423"/>
      <c r="D115" s="15">
        <v>500000</v>
      </c>
      <c r="E115" s="15" t="e">
        <f t="shared" ref="E115:E116" si="9">E116</f>
        <v>#REF!</v>
      </c>
      <c r="F115" s="135">
        <f>F116</f>
        <v>4962942</v>
      </c>
      <c r="G115" s="136">
        <f>G116</f>
        <v>726894</v>
      </c>
      <c r="H115" s="135">
        <f>H116</f>
        <v>-4236048</v>
      </c>
      <c r="I115" s="127">
        <f>I116</f>
        <v>0</v>
      </c>
      <c r="J115" s="127">
        <f t="shared" ref="J115:L115" si="10">J116</f>
        <v>726894</v>
      </c>
      <c r="K115" s="127">
        <f t="shared" si="10"/>
        <v>0</v>
      </c>
      <c r="L115" s="127">
        <f t="shared" si="10"/>
        <v>0</v>
      </c>
      <c r="M115" s="49"/>
      <c r="N115" s="199"/>
      <c r="O115" s="165"/>
      <c r="P115" s="254">
        <f>P116</f>
        <v>726894</v>
      </c>
    </row>
    <row r="116" spans="1:16" ht="18.75" customHeight="1">
      <c r="A116" s="170"/>
      <c r="B116" s="447" t="s">
        <v>6</v>
      </c>
      <c r="C116" s="447"/>
      <c r="D116" s="29">
        <v>500000</v>
      </c>
      <c r="E116" s="29" t="e">
        <f t="shared" si="9"/>
        <v>#REF!</v>
      </c>
      <c r="F116" s="137">
        <f>F117+F118</f>
        <v>4962942</v>
      </c>
      <c r="G116" s="137">
        <f>G117+G118</f>
        <v>726894</v>
      </c>
      <c r="H116" s="137">
        <f>G116-F116</f>
        <v>-4236048</v>
      </c>
      <c r="I116" s="138">
        <f>I117+I118</f>
        <v>0</v>
      </c>
      <c r="J116" s="138">
        <f t="shared" ref="J116:L116" si="11">J117+J118</f>
        <v>726894</v>
      </c>
      <c r="K116" s="138">
        <f t="shared" si="11"/>
        <v>0</v>
      </c>
      <c r="L116" s="138">
        <f t="shared" si="11"/>
        <v>0</v>
      </c>
      <c r="M116" s="81"/>
      <c r="N116" s="201"/>
      <c r="O116" s="202"/>
      <c r="P116" s="262">
        <f>P117+P118</f>
        <v>726894</v>
      </c>
    </row>
    <row r="117" spans="1:16" ht="18.75" customHeight="1">
      <c r="A117" s="36"/>
      <c r="B117" s="170"/>
      <c r="C117" s="266" t="s">
        <v>6</v>
      </c>
      <c r="D117" s="15">
        <v>500000</v>
      </c>
      <c r="E117" s="15" t="e">
        <f>#REF!</f>
        <v>#REF!</v>
      </c>
      <c r="F117" s="58">
        <v>4236048</v>
      </c>
      <c r="G117" s="79">
        <f>I117+J117+K117+L117</f>
        <v>0</v>
      </c>
      <c r="H117" s="79">
        <f>G117-F117</f>
        <v>-4236048</v>
      </c>
      <c r="I117" s="63">
        <v>0</v>
      </c>
      <c r="J117" s="63">
        <v>0</v>
      </c>
      <c r="K117" s="63">
        <v>0</v>
      </c>
      <c r="L117" s="63">
        <v>0</v>
      </c>
      <c r="M117" s="56" t="s">
        <v>317</v>
      </c>
      <c r="N117" s="199"/>
      <c r="O117" s="50" t="s">
        <v>28</v>
      </c>
      <c r="P117" s="236">
        <v>0</v>
      </c>
    </row>
    <row r="118" spans="1:16" ht="18.75" customHeight="1">
      <c r="A118" s="32"/>
      <c r="B118" s="32"/>
      <c r="C118" s="32" t="s">
        <v>208</v>
      </c>
      <c r="D118" s="10"/>
      <c r="E118" s="11"/>
      <c r="F118" s="65">
        <v>726894</v>
      </c>
      <c r="G118" s="79">
        <f>I118+J118+K118+L118</f>
        <v>726894</v>
      </c>
      <c r="H118" s="79">
        <f>G118-F118</f>
        <v>0</v>
      </c>
      <c r="I118" s="65">
        <v>0</v>
      </c>
      <c r="J118" s="191">
        <v>726894</v>
      </c>
      <c r="K118" s="65">
        <v>0</v>
      </c>
      <c r="L118" s="65">
        <v>0</v>
      </c>
      <c r="M118" s="56" t="s">
        <v>209</v>
      </c>
      <c r="N118" s="98" t="s">
        <v>312</v>
      </c>
      <c r="O118" s="50" t="s">
        <v>210</v>
      </c>
      <c r="P118" s="259">
        <v>726894</v>
      </c>
    </row>
    <row r="119" spans="1:16" ht="16.5" customHeight="1">
      <c r="A119" s="448" t="s">
        <v>316</v>
      </c>
      <c r="B119" s="449"/>
      <c r="C119" s="450"/>
      <c r="D119" s="281"/>
      <c r="E119" s="281"/>
      <c r="F119" s="28">
        <f>F120</f>
        <v>0</v>
      </c>
      <c r="G119" s="382">
        <f t="shared" ref="G119:L119" si="12">G120</f>
        <v>7344574</v>
      </c>
      <c r="H119" s="382">
        <f t="shared" si="12"/>
        <v>7344574</v>
      </c>
      <c r="I119" s="382">
        <f t="shared" si="12"/>
        <v>344964</v>
      </c>
      <c r="J119" s="382">
        <f t="shared" si="12"/>
        <v>1928</v>
      </c>
      <c r="K119" s="382">
        <f t="shared" si="12"/>
        <v>3658694</v>
      </c>
      <c r="L119" s="382">
        <f t="shared" si="12"/>
        <v>3338988</v>
      </c>
      <c r="M119" s="263"/>
      <c r="N119" s="284"/>
      <c r="O119" s="284"/>
      <c r="P119" s="285"/>
    </row>
    <row r="120" spans="1:16" ht="16.5" customHeight="1">
      <c r="A120" s="451"/>
      <c r="B120" s="453" t="s">
        <v>316</v>
      </c>
      <c r="C120" s="454"/>
      <c r="D120" s="282"/>
      <c r="E120" s="282"/>
      <c r="F120" s="291">
        <f>F121</f>
        <v>0</v>
      </c>
      <c r="G120" s="383">
        <f t="shared" ref="G120:L120" si="13">G121</f>
        <v>7344574</v>
      </c>
      <c r="H120" s="383">
        <f t="shared" si="13"/>
        <v>7344574</v>
      </c>
      <c r="I120" s="383">
        <f t="shared" si="13"/>
        <v>344964</v>
      </c>
      <c r="J120" s="383">
        <f t="shared" si="13"/>
        <v>1928</v>
      </c>
      <c r="K120" s="383">
        <f t="shared" si="13"/>
        <v>3658694</v>
      </c>
      <c r="L120" s="383">
        <f t="shared" si="13"/>
        <v>3338988</v>
      </c>
      <c r="M120" s="286"/>
      <c r="N120" s="287"/>
      <c r="O120" s="287"/>
      <c r="P120" s="247">
        <f>P121</f>
        <v>7344574</v>
      </c>
    </row>
    <row r="121" spans="1:16" ht="16.5" customHeight="1">
      <c r="A121" s="452"/>
      <c r="B121" s="281"/>
      <c r="C121" s="281" t="s">
        <v>316</v>
      </c>
      <c r="D121" s="281"/>
      <c r="E121" s="281"/>
      <c r="F121" s="8">
        <v>0</v>
      </c>
      <c r="G121" s="70">
        <f>SUM(I121:L121)</f>
        <v>7344574</v>
      </c>
      <c r="H121" s="79">
        <f>G121-F121</f>
        <v>7344574</v>
      </c>
      <c r="I121" s="70">
        <v>344964</v>
      </c>
      <c r="J121" s="70">
        <v>1928</v>
      </c>
      <c r="K121" s="70">
        <v>3658694</v>
      </c>
      <c r="L121" s="70">
        <v>3338988</v>
      </c>
      <c r="M121" s="56" t="s">
        <v>318</v>
      </c>
      <c r="N121" s="284"/>
      <c r="O121" s="284" t="s">
        <v>319</v>
      </c>
      <c r="P121" s="290">
        <v>7344574</v>
      </c>
    </row>
    <row r="122" spans="1:16" ht="18.75" customHeight="1"/>
    <row r="123" spans="1:16" ht="18.75" customHeight="1"/>
    <row r="124" spans="1:16" ht="18.75" customHeight="1"/>
    <row r="125" spans="1:16" ht="18.75" customHeight="1"/>
    <row r="126" spans="1:16" ht="18.75" customHeight="1"/>
    <row r="127" spans="1:16" ht="18.75" customHeight="1"/>
    <row r="128" spans="1:16" ht="18.75" customHeight="1"/>
    <row r="129" ht="18.75" customHeight="1"/>
  </sheetData>
  <mergeCells count="22">
    <mergeCell ref="A119:C119"/>
    <mergeCell ref="A120:A121"/>
    <mergeCell ref="B120:C120"/>
    <mergeCell ref="B84:C84"/>
    <mergeCell ref="B92:C92"/>
    <mergeCell ref="B112:B113"/>
    <mergeCell ref="A115:C115"/>
    <mergeCell ref="B116:C116"/>
    <mergeCell ref="B79:C79"/>
    <mergeCell ref="A83:C83"/>
    <mergeCell ref="I3:L3"/>
    <mergeCell ref="M3:P4"/>
    <mergeCell ref="A78:C78"/>
    <mergeCell ref="A3:C3"/>
    <mergeCell ref="D3:D4"/>
    <mergeCell ref="E3:E4"/>
    <mergeCell ref="A5:C5"/>
    <mergeCell ref="A6:C6"/>
    <mergeCell ref="B7:C7"/>
    <mergeCell ref="B43:C43"/>
    <mergeCell ref="B47:C47"/>
    <mergeCell ref="B26:C26"/>
  </mergeCells>
  <phoneticPr fontId="3" type="noConversion"/>
  <pageMargins left="0.19685039370078741" right="0" top="0.51181102362204722" bottom="0.39370078740157483" header="0.51181102362204722" footer="0.19685039370078741"/>
  <pageSetup paperSize="9" orientation="landscape" horizontalDpi="300" verticalDpi="300" r:id="rId1"/>
  <headerFooter alignWithMargins="0">
    <oddFooter>&amp;R2016년푸드뱅크세출결산 &amp;P</oddFooter>
  </headerFooter>
  <rowBreaks count="1" manualBreakCount="1">
    <brk id="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1015"/>
  <sheetViews>
    <sheetView topLeftCell="A987" workbookViewId="0">
      <selection sqref="A1:G1015"/>
    </sheetView>
  </sheetViews>
  <sheetFormatPr defaultRowHeight="13.5"/>
  <cols>
    <col min="1" max="1" width="5.77734375" customWidth="1"/>
    <col min="2" max="2" width="18.109375" customWidth="1"/>
    <col min="3" max="3" width="12.5546875" customWidth="1"/>
    <col min="4" max="4" width="40.44140625" customWidth="1"/>
    <col min="5" max="7" width="12.109375" customWidth="1"/>
  </cols>
  <sheetData>
    <row r="1" spans="1:7" ht="35.25" customHeight="1">
      <c r="A1" s="457" t="s">
        <v>790</v>
      </c>
      <c r="B1" s="457"/>
      <c r="C1" s="457"/>
      <c r="D1" s="457"/>
      <c r="E1" s="457"/>
      <c r="F1" s="457"/>
      <c r="G1" s="457"/>
    </row>
    <row r="2" spans="1:7" s="100" customFormat="1" ht="14.25" customHeight="1">
      <c r="A2" s="334"/>
      <c r="B2" s="334"/>
      <c r="C2" s="334"/>
      <c r="D2" s="334"/>
      <c r="E2" s="334"/>
      <c r="F2" s="334"/>
      <c r="G2" s="334"/>
    </row>
    <row r="3" spans="1:7" ht="15.75" customHeight="1">
      <c r="A3" s="335" t="s">
        <v>361</v>
      </c>
      <c r="B3" s="335" t="s">
        <v>362</v>
      </c>
      <c r="C3" s="335" t="s">
        <v>363</v>
      </c>
      <c r="D3" s="335" t="s">
        <v>364</v>
      </c>
      <c r="E3" s="335" t="s">
        <v>365</v>
      </c>
      <c r="F3" s="335" t="s">
        <v>366</v>
      </c>
      <c r="G3" s="335" t="s">
        <v>367</v>
      </c>
    </row>
    <row r="4" spans="1:7" ht="15.75" customHeight="1">
      <c r="A4" s="304">
        <v>1</v>
      </c>
      <c r="C4" s="305">
        <v>42373</v>
      </c>
      <c r="D4" s="306" t="s">
        <v>368</v>
      </c>
      <c r="E4" s="307">
        <v>0</v>
      </c>
      <c r="F4" s="308">
        <v>40000</v>
      </c>
      <c r="G4" s="309">
        <v>-40000</v>
      </c>
    </row>
    <row r="5" spans="1:7" ht="15.75" customHeight="1">
      <c r="A5" s="310">
        <v>2</v>
      </c>
      <c r="B5" s="318" t="s">
        <v>567</v>
      </c>
      <c r="C5" s="312">
        <v>42373</v>
      </c>
      <c r="D5" s="313" t="s">
        <v>369</v>
      </c>
      <c r="E5" s="314">
        <v>2903217</v>
      </c>
      <c r="F5" s="315">
        <v>0</v>
      </c>
      <c r="G5" s="316">
        <v>2863217</v>
      </c>
    </row>
    <row r="6" spans="1:7" ht="15.75" customHeight="1">
      <c r="A6" s="317">
        <v>3</v>
      </c>
      <c r="B6" s="318"/>
      <c r="C6" s="319">
        <v>42373</v>
      </c>
      <c r="D6" s="320" t="s">
        <v>369</v>
      </c>
      <c r="E6" s="321">
        <v>2151939</v>
      </c>
      <c r="F6" s="322">
        <v>0</v>
      </c>
      <c r="G6" s="323">
        <v>5015156</v>
      </c>
    </row>
    <row r="7" spans="1:7" ht="15.75" customHeight="1">
      <c r="A7" s="310">
        <v>4</v>
      </c>
      <c r="B7" s="311"/>
      <c r="C7" s="312">
        <v>42373</v>
      </c>
      <c r="D7" s="313" t="s">
        <v>370</v>
      </c>
      <c r="E7" s="314">
        <v>18437</v>
      </c>
      <c r="F7" s="315">
        <v>0</v>
      </c>
      <c r="G7" s="316">
        <v>5033593</v>
      </c>
    </row>
    <row r="8" spans="1:7" ht="15.75" customHeight="1">
      <c r="A8" s="317">
        <v>5</v>
      </c>
      <c r="B8" s="318"/>
      <c r="C8" s="319">
        <v>42374</v>
      </c>
      <c r="D8" s="320" t="s">
        <v>371</v>
      </c>
      <c r="E8" s="322">
        <v>0</v>
      </c>
      <c r="F8" s="321">
        <v>20000</v>
      </c>
      <c r="G8" s="323">
        <v>5013593</v>
      </c>
    </row>
    <row r="9" spans="1:7" ht="15.75" customHeight="1">
      <c r="A9" s="310">
        <v>6</v>
      </c>
      <c r="B9" s="311"/>
      <c r="C9" s="312">
        <v>42380</v>
      </c>
      <c r="D9" s="313" t="s">
        <v>372</v>
      </c>
      <c r="E9" s="315">
        <v>0</v>
      </c>
      <c r="F9" s="314">
        <v>3900</v>
      </c>
      <c r="G9" s="316">
        <v>5009693</v>
      </c>
    </row>
    <row r="10" spans="1:7" ht="15.75" customHeight="1">
      <c r="A10" s="317">
        <v>7</v>
      </c>
      <c r="B10" s="318"/>
      <c r="C10" s="319">
        <v>42380</v>
      </c>
      <c r="D10" s="320" t="s">
        <v>373</v>
      </c>
      <c r="E10" s="321">
        <v>10000</v>
      </c>
      <c r="F10" s="322">
        <v>0</v>
      </c>
      <c r="G10" s="323">
        <v>5019693</v>
      </c>
    </row>
    <row r="11" spans="1:7" ht="15.75" customHeight="1">
      <c r="A11" s="310">
        <v>8</v>
      </c>
      <c r="B11" s="311"/>
      <c r="C11" s="312">
        <v>42382</v>
      </c>
      <c r="D11" s="313" t="s">
        <v>368</v>
      </c>
      <c r="E11" s="315">
        <v>0</v>
      </c>
      <c r="F11" s="314">
        <v>40000</v>
      </c>
      <c r="G11" s="316">
        <v>4979693</v>
      </c>
    </row>
    <row r="12" spans="1:7" ht="15.75" customHeight="1">
      <c r="A12" s="317">
        <v>9</v>
      </c>
      <c r="B12" s="318"/>
      <c r="C12" s="319">
        <v>42389</v>
      </c>
      <c r="D12" s="320" t="s">
        <v>374</v>
      </c>
      <c r="E12" s="322">
        <v>0</v>
      </c>
      <c r="F12" s="321">
        <v>4390</v>
      </c>
      <c r="G12" s="323">
        <v>4975303</v>
      </c>
    </row>
    <row r="13" spans="1:7" ht="15.75" customHeight="1">
      <c r="A13" s="310">
        <v>10</v>
      </c>
      <c r="B13" s="311"/>
      <c r="C13" s="312">
        <v>42389</v>
      </c>
      <c r="D13" s="313" t="s">
        <v>375</v>
      </c>
      <c r="E13" s="315">
        <v>0</v>
      </c>
      <c r="F13" s="314">
        <v>540170</v>
      </c>
      <c r="G13" s="316">
        <v>4435133</v>
      </c>
    </row>
    <row r="14" spans="1:7" ht="15.75" customHeight="1">
      <c r="A14" s="317">
        <v>11</v>
      </c>
      <c r="B14" s="318"/>
      <c r="C14" s="319">
        <v>42389</v>
      </c>
      <c r="D14" s="320" t="s">
        <v>376</v>
      </c>
      <c r="E14" s="322">
        <v>0</v>
      </c>
      <c r="F14" s="321">
        <v>2520</v>
      </c>
      <c r="G14" s="323">
        <v>4432613</v>
      </c>
    </row>
    <row r="15" spans="1:7" ht="15.75" customHeight="1">
      <c r="A15" s="310">
        <v>12</v>
      </c>
      <c r="B15" s="311"/>
      <c r="C15" s="312">
        <v>42389</v>
      </c>
      <c r="D15" s="313" t="s">
        <v>373</v>
      </c>
      <c r="E15" s="314">
        <v>10000</v>
      </c>
      <c r="F15" s="315">
        <v>0</v>
      </c>
      <c r="G15" s="316">
        <v>4442613</v>
      </c>
    </row>
    <row r="16" spans="1:7" ht="15.75" customHeight="1">
      <c r="A16" s="317">
        <v>13</v>
      </c>
      <c r="B16" s="318"/>
      <c r="C16" s="319">
        <v>42390</v>
      </c>
      <c r="D16" s="320" t="s">
        <v>377</v>
      </c>
      <c r="E16" s="322">
        <v>0</v>
      </c>
      <c r="F16" s="321">
        <v>60000</v>
      </c>
      <c r="G16" s="323">
        <v>4382613</v>
      </c>
    </row>
    <row r="17" spans="1:7" ht="15.75" customHeight="1">
      <c r="A17" s="310">
        <v>14</v>
      </c>
      <c r="B17" s="311"/>
      <c r="C17" s="312">
        <v>42390</v>
      </c>
      <c r="D17" s="313" t="s">
        <v>378</v>
      </c>
      <c r="E17" s="315">
        <v>0</v>
      </c>
      <c r="F17" s="315">
        <v>9</v>
      </c>
      <c r="G17" s="316">
        <v>4382604</v>
      </c>
    </row>
    <row r="18" spans="1:7" ht="15.75" customHeight="1">
      <c r="A18" s="317">
        <v>15</v>
      </c>
      <c r="B18" s="318"/>
      <c r="C18" s="319">
        <v>42390</v>
      </c>
      <c r="D18" s="320" t="s">
        <v>379</v>
      </c>
      <c r="E18" s="322">
        <v>0</v>
      </c>
      <c r="F18" s="322">
        <v>11</v>
      </c>
      <c r="G18" s="323">
        <v>4382593</v>
      </c>
    </row>
    <row r="19" spans="1:7" ht="15.75" customHeight="1">
      <c r="A19" s="310">
        <v>16</v>
      </c>
      <c r="B19" s="311"/>
      <c r="C19" s="312">
        <v>42390</v>
      </c>
      <c r="D19" s="313" t="s">
        <v>380</v>
      </c>
      <c r="E19" s="315">
        <v>9</v>
      </c>
      <c r="F19" s="315">
        <v>0</v>
      </c>
      <c r="G19" s="316">
        <v>4382602</v>
      </c>
    </row>
    <row r="20" spans="1:7" ht="15.75" customHeight="1">
      <c r="A20" s="317">
        <v>17</v>
      </c>
      <c r="B20" s="318"/>
      <c r="C20" s="319">
        <v>42390</v>
      </c>
      <c r="D20" s="320" t="s">
        <v>381</v>
      </c>
      <c r="E20" s="322">
        <v>11</v>
      </c>
      <c r="F20" s="322">
        <v>0</v>
      </c>
      <c r="G20" s="323">
        <v>4382613</v>
      </c>
    </row>
    <row r="21" spans="1:7" ht="15.75" customHeight="1">
      <c r="A21" s="310">
        <v>18</v>
      </c>
      <c r="B21" s="311"/>
      <c r="C21" s="312">
        <v>42390</v>
      </c>
      <c r="D21" s="313" t="s">
        <v>382</v>
      </c>
      <c r="E21" s="315">
        <v>0</v>
      </c>
      <c r="F21" s="314">
        <v>-4399</v>
      </c>
      <c r="G21" s="316">
        <v>4387012</v>
      </c>
    </row>
    <row r="22" spans="1:7" ht="15.75" customHeight="1">
      <c r="A22" s="317">
        <v>19</v>
      </c>
      <c r="B22" s="318"/>
      <c r="C22" s="319">
        <v>42390</v>
      </c>
      <c r="D22" s="320" t="s">
        <v>382</v>
      </c>
      <c r="E22" s="322">
        <v>0</v>
      </c>
      <c r="F22" s="321">
        <v>-542701</v>
      </c>
      <c r="G22" s="323">
        <v>4929713</v>
      </c>
    </row>
    <row r="23" spans="1:7" ht="15.75" customHeight="1">
      <c r="A23" s="310">
        <v>20</v>
      </c>
      <c r="B23" s="311"/>
      <c r="C23" s="312">
        <v>42391</v>
      </c>
      <c r="D23" s="313" t="s">
        <v>383</v>
      </c>
      <c r="E23" s="314">
        <v>11138950</v>
      </c>
      <c r="F23" s="315">
        <v>0</v>
      </c>
      <c r="G23" s="316">
        <v>16068663</v>
      </c>
    </row>
    <row r="24" spans="1:7" ht="15.75" customHeight="1">
      <c r="A24" s="317">
        <v>21</v>
      </c>
      <c r="B24" s="318"/>
      <c r="C24" s="319">
        <v>42391</v>
      </c>
      <c r="D24" s="320" t="s">
        <v>384</v>
      </c>
      <c r="E24" s="321">
        <v>6000000</v>
      </c>
      <c r="F24" s="322">
        <v>0</v>
      </c>
      <c r="G24" s="323">
        <v>22068663</v>
      </c>
    </row>
    <row r="25" spans="1:7" ht="15.75" customHeight="1">
      <c r="A25" s="310">
        <v>22</v>
      </c>
      <c r="B25" s="311"/>
      <c r="C25" s="312">
        <v>42394</v>
      </c>
      <c r="D25" s="313" t="s">
        <v>385</v>
      </c>
      <c r="E25" s="315">
        <v>0</v>
      </c>
      <c r="F25" s="314">
        <v>1853000</v>
      </c>
      <c r="G25" s="316">
        <v>20215663</v>
      </c>
    </row>
    <row r="26" spans="1:7" ht="15.75" customHeight="1">
      <c r="A26" s="317">
        <v>23</v>
      </c>
      <c r="B26" s="318"/>
      <c r="C26" s="319">
        <v>42394</v>
      </c>
      <c r="D26" s="320" t="s">
        <v>386</v>
      </c>
      <c r="E26" s="322">
        <v>0</v>
      </c>
      <c r="F26" s="321">
        <v>40000</v>
      </c>
      <c r="G26" s="323">
        <v>20175663</v>
      </c>
    </row>
    <row r="27" spans="1:7" ht="15.75" customHeight="1">
      <c r="A27" s="310">
        <v>24</v>
      </c>
      <c r="B27" s="311"/>
      <c r="C27" s="312">
        <v>42394</v>
      </c>
      <c r="D27" s="313" t="s">
        <v>387</v>
      </c>
      <c r="E27" s="315">
        <v>0</v>
      </c>
      <c r="F27" s="314">
        <v>184370</v>
      </c>
      <c r="G27" s="316">
        <v>19991293</v>
      </c>
    </row>
    <row r="28" spans="1:7" ht="15.75" customHeight="1">
      <c r="A28" s="317">
        <v>25</v>
      </c>
      <c r="B28" s="318"/>
      <c r="C28" s="319">
        <v>42394</v>
      </c>
      <c r="D28" s="320" t="s">
        <v>388</v>
      </c>
      <c r="E28" s="322">
        <v>0</v>
      </c>
      <c r="F28" s="321">
        <v>157750</v>
      </c>
      <c r="G28" s="323">
        <v>19833543</v>
      </c>
    </row>
    <row r="29" spans="1:7" ht="15.75" customHeight="1">
      <c r="A29" s="310">
        <v>26</v>
      </c>
      <c r="B29" s="311"/>
      <c r="C29" s="312">
        <v>42394</v>
      </c>
      <c r="D29" s="313" t="s">
        <v>389</v>
      </c>
      <c r="E29" s="315">
        <v>0</v>
      </c>
      <c r="F29" s="314">
        <v>440000</v>
      </c>
      <c r="G29" s="316">
        <v>19393543</v>
      </c>
    </row>
    <row r="30" spans="1:7" ht="15.75" customHeight="1">
      <c r="A30" s="317">
        <v>27</v>
      </c>
      <c r="B30" s="318"/>
      <c r="C30" s="319">
        <v>42394</v>
      </c>
      <c r="D30" s="320" t="s">
        <v>390</v>
      </c>
      <c r="E30" s="322">
        <v>0</v>
      </c>
      <c r="F30" s="321">
        <v>1693850</v>
      </c>
      <c r="G30" s="323">
        <v>17699693</v>
      </c>
    </row>
    <row r="31" spans="1:7" ht="15.75" customHeight="1">
      <c r="A31" s="310">
        <v>28</v>
      </c>
      <c r="B31" s="311"/>
      <c r="C31" s="312">
        <v>42394</v>
      </c>
      <c r="D31" s="313" t="s">
        <v>391</v>
      </c>
      <c r="E31" s="315">
        <v>0</v>
      </c>
      <c r="F31" s="314">
        <v>164970</v>
      </c>
      <c r="G31" s="316">
        <v>17534723</v>
      </c>
    </row>
    <row r="32" spans="1:7" ht="15.75" customHeight="1">
      <c r="A32" s="317">
        <v>29</v>
      </c>
      <c r="B32" s="329"/>
      <c r="C32" s="319">
        <v>42394</v>
      </c>
      <c r="D32" s="320" t="s">
        <v>392</v>
      </c>
      <c r="E32" s="322">
        <v>0</v>
      </c>
      <c r="F32" s="321">
        <v>141154</v>
      </c>
      <c r="G32" s="323">
        <v>17393569</v>
      </c>
    </row>
    <row r="33" spans="1:7" ht="15.75" customHeight="1">
      <c r="A33" s="310">
        <v>30</v>
      </c>
      <c r="B33" s="318"/>
      <c r="C33" s="312">
        <v>42394</v>
      </c>
      <c r="D33" s="313" t="s">
        <v>373</v>
      </c>
      <c r="E33" s="314">
        <v>10000</v>
      </c>
      <c r="F33" s="315">
        <v>0</v>
      </c>
      <c r="G33" s="316">
        <v>17403569</v>
      </c>
    </row>
    <row r="34" spans="1:7" ht="15.75" customHeight="1">
      <c r="A34" s="317">
        <v>31</v>
      </c>
      <c r="B34" s="318" t="s">
        <v>567</v>
      </c>
      <c r="C34" s="319">
        <v>42396</v>
      </c>
      <c r="D34" s="320" t="s">
        <v>373</v>
      </c>
      <c r="E34" s="321">
        <v>10000</v>
      </c>
      <c r="F34" s="322">
        <v>0</v>
      </c>
      <c r="G34" s="323">
        <v>17413569</v>
      </c>
    </row>
    <row r="35" spans="1:7" ht="15.75" customHeight="1">
      <c r="A35" s="310">
        <v>32</v>
      </c>
      <c r="B35" s="311"/>
      <c r="C35" s="312">
        <v>42397</v>
      </c>
      <c r="D35" s="313" t="s">
        <v>393</v>
      </c>
      <c r="E35" s="315">
        <v>0</v>
      </c>
      <c r="F35" s="314">
        <v>66000</v>
      </c>
      <c r="G35" s="316">
        <v>17347569</v>
      </c>
    </row>
    <row r="36" spans="1:7" ht="15.75" customHeight="1">
      <c r="A36" s="317">
        <v>33</v>
      </c>
      <c r="B36" s="318"/>
      <c r="C36" s="319">
        <v>42397</v>
      </c>
      <c r="D36" s="320" t="s">
        <v>394</v>
      </c>
      <c r="E36" s="322">
        <v>0</v>
      </c>
      <c r="F36" s="321">
        <v>16850</v>
      </c>
      <c r="G36" s="323">
        <v>17330719</v>
      </c>
    </row>
    <row r="37" spans="1:7" ht="15.75" customHeight="1">
      <c r="A37" s="310">
        <v>34</v>
      </c>
      <c r="B37" s="311"/>
      <c r="C37" s="312">
        <v>42397</v>
      </c>
      <c r="D37" s="313" t="s">
        <v>395</v>
      </c>
      <c r="E37" s="315">
        <v>0</v>
      </c>
      <c r="F37" s="314">
        <v>9090</v>
      </c>
      <c r="G37" s="316">
        <v>17321629</v>
      </c>
    </row>
    <row r="38" spans="1:7" ht="15.75" customHeight="1">
      <c r="A38" s="304">
        <v>35</v>
      </c>
      <c r="B38" s="318"/>
      <c r="C38" s="305">
        <v>42397</v>
      </c>
      <c r="D38" s="306" t="s">
        <v>396</v>
      </c>
      <c r="E38" s="307">
        <v>0</v>
      </c>
      <c r="F38" s="308">
        <v>53210</v>
      </c>
      <c r="G38" s="309">
        <v>17268419</v>
      </c>
    </row>
    <row r="39" spans="1:7" ht="15.75" customHeight="1">
      <c r="A39" s="310">
        <v>36</v>
      </c>
      <c r="B39" s="311"/>
      <c r="C39" s="312">
        <v>42397</v>
      </c>
      <c r="D39" s="313" t="s">
        <v>397</v>
      </c>
      <c r="E39" s="315">
        <v>0</v>
      </c>
      <c r="F39" s="314">
        <v>14290</v>
      </c>
      <c r="G39" s="316">
        <v>17254129</v>
      </c>
    </row>
    <row r="40" spans="1:7" ht="15.75" customHeight="1">
      <c r="A40" s="317">
        <v>37</v>
      </c>
      <c r="B40" s="318"/>
      <c r="C40" s="319">
        <v>42397</v>
      </c>
      <c r="D40" s="320" t="s">
        <v>398</v>
      </c>
      <c r="E40" s="322">
        <v>0</v>
      </c>
      <c r="F40" s="321">
        <v>5360</v>
      </c>
      <c r="G40" s="323">
        <v>17248769</v>
      </c>
    </row>
    <row r="41" spans="1:7" ht="15.75" customHeight="1">
      <c r="A41" s="310">
        <v>38</v>
      </c>
      <c r="B41" s="311"/>
      <c r="C41" s="312">
        <v>42397</v>
      </c>
      <c r="D41" s="313" t="s">
        <v>399</v>
      </c>
      <c r="E41" s="315">
        <v>0</v>
      </c>
      <c r="F41" s="314">
        <v>2000</v>
      </c>
      <c r="G41" s="316">
        <v>17246769</v>
      </c>
    </row>
    <row r="42" spans="1:7" ht="15.75" customHeight="1">
      <c r="A42" s="317">
        <v>39</v>
      </c>
      <c r="B42" s="318"/>
      <c r="C42" s="319">
        <v>42397</v>
      </c>
      <c r="D42" s="320" t="s">
        <v>400</v>
      </c>
      <c r="E42" s="322">
        <v>0</v>
      </c>
      <c r="F42" s="321">
        <v>44000</v>
      </c>
      <c r="G42" s="323">
        <v>17202769</v>
      </c>
    </row>
    <row r="43" spans="1:7" ht="15.75" customHeight="1">
      <c r="A43" s="310">
        <v>40</v>
      </c>
      <c r="B43" s="311"/>
      <c r="C43" s="312">
        <v>42398</v>
      </c>
      <c r="D43" s="313" t="s">
        <v>401</v>
      </c>
      <c r="E43" s="314">
        <v>25600</v>
      </c>
      <c r="F43" s="315">
        <v>0</v>
      </c>
      <c r="G43" s="316">
        <v>17228369</v>
      </c>
    </row>
    <row r="44" spans="1:7" ht="15.75" customHeight="1">
      <c r="A44" s="317">
        <v>41</v>
      </c>
      <c r="B44" s="318"/>
      <c r="C44" s="319">
        <v>42398</v>
      </c>
      <c r="D44" s="320" t="s">
        <v>402</v>
      </c>
      <c r="E44" s="321">
        <v>20900</v>
      </c>
      <c r="F44" s="322">
        <v>0</v>
      </c>
      <c r="G44" s="323">
        <v>17249269</v>
      </c>
    </row>
    <row r="45" spans="1:7" ht="15.75" customHeight="1">
      <c r="A45" s="310">
        <v>42</v>
      </c>
      <c r="B45" s="311"/>
      <c r="C45" s="312">
        <v>42398</v>
      </c>
      <c r="D45" s="313" t="s">
        <v>403</v>
      </c>
      <c r="E45" s="314">
        <v>87800</v>
      </c>
      <c r="F45" s="315">
        <v>0</v>
      </c>
      <c r="G45" s="316">
        <v>17337069</v>
      </c>
    </row>
    <row r="46" spans="1:7" ht="15.75" customHeight="1">
      <c r="A46" s="317">
        <v>43</v>
      </c>
      <c r="B46" s="318"/>
      <c r="C46" s="319">
        <v>42398</v>
      </c>
      <c r="D46" s="320" t="s">
        <v>404</v>
      </c>
      <c r="E46" s="321">
        <v>53600</v>
      </c>
      <c r="F46" s="322">
        <v>0</v>
      </c>
      <c r="G46" s="323">
        <v>17390669</v>
      </c>
    </row>
    <row r="47" spans="1:7" ht="15.75" customHeight="1">
      <c r="A47" s="310">
        <v>44</v>
      </c>
      <c r="B47" s="311"/>
      <c r="C47" s="312">
        <v>42398</v>
      </c>
      <c r="D47" s="313" t="s">
        <v>405</v>
      </c>
      <c r="E47" s="314">
        <v>63500</v>
      </c>
      <c r="F47" s="315">
        <v>0</v>
      </c>
      <c r="G47" s="316">
        <v>17454169</v>
      </c>
    </row>
    <row r="48" spans="1:7" ht="15.75" customHeight="1">
      <c r="A48" s="317">
        <v>45</v>
      </c>
      <c r="B48" s="318"/>
      <c r="C48" s="319">
        <v>42398</v>
      </c>
      <c r="D48" s="320" t="s">
        <v>406</v>
      </c>
      <c r="E48" s="321">
        <v>76300</v>
      </c>
      <c r="F48" s="322">
        <v>0</v>
      </c>
      <c r="G48" s="323">
        <v>17530469</v>
      </c>
    </row>
    <row r="49" spans="1:7" ht="15.75" customHeight="1">
      <c r="A49" s="310">
        <v>46</v>
      </c>
      <c r="B49" s="311"/>
      <c r="C49" s="312">
        <v>42398</v>
      </c>
      <c r="D49" s="313" t="s">
        <v>407</v>
      </c>
      <c r="E49" s="314">
        <v>93300</v>
      </c>
      <c r="F49" s="315">
        <v>0</v>
      </c>
      <c r="G49" s="316">
        <v>17623769</v>
      </c>
    </row>
    <row r="50" spans="1:7" ht="15.75" customHeight="1">
      <c r="A50" s="317">
        <v>47</v>
      </c>
      <c r="B50" s="318"/>
      <c r="C50" s="319">
        <v>42398</v>
      </c>
      <c r="D50" s="320" t="s">
        <v>408</v>
      </c>
      <c r="E50" s="321">
        <v>87900</v>
      </c>
      <c r="F50" s="322">
        <v>0</v>
      </c>
      <c r="G50" s="323">
        <v>17711669</v>
      </c>
    </row>
    <row r="51" spans="1:7" ht="15.75" customHeight="1">
      <c r="A51" s="310">
        <v>48</v>
      </c>
      <c r="B51" s="311"/>
      <c r="C51" s="312">
        <v>42398</v>
      </c>
      <c r="D51" s="313" t="s">
        <v>373</v>
      </c>
      <c r="E51" s="314">
        <v>200000</v>
      </c>
      <c r="F51" s="315">
        <v>0</v>
      </c>
      <c r="G51" s="316">
        <v>17911669</v>
      </c>
    </row>
    <row r="52" spans="1:7" ht="15.75" customHeight="1">
      <c r="A52" s="317">
        <v>49</v>
      </c>
      <c r="B52" s="318"/>
      <c r="C52" s="319">
        <v>42403</v>
      </c>
      <c r="D52" s="320" t="s">
        <v>409</v>
      </c>
      <c r="E52" s="322">
        <v>0</v>
      </c>
      <c r="F52" s="321">
        <v>1111800</v>
      </c>
      <c r="G52" s="323">
        <v>16799869</v>
      </c>
    </row>
    <row r="53" spans="1:7" ht="15.75" customHeight="1">
      <c r="A53" s="310">
        <v>50</v>
      </c>
      <c r="B53" s="311"/>
      <c r="C53" s="312">
        <v>42404</v>
      </c>
      <c r="D53" s="313" t="s">
        <v>410</v>
      </c>
      <c r="E53" s="315">
        <v>0</v>
      </c>
      <c r="F53" s="314">
        <v>60000</v>
      </c>
      <c r="G53" s="316">
        <v>16739869</v>
      </c>
    </row>
    <row r="54" spans="1:7" ht="15.75" customHeight="1">
      <c r="A54" s="317">
        <v>51</v>
      </c>
      <c r="B54" s="318"/>
      <c r="C54" s="319">
        <v>42405</v>
      </c>
      <c r="D54" s="320" t="s">
        <v>411</v>
      </c>
      <c r="E54" s="322">
        <v>0</v>
      </c>
      <c r="F54" s="321">
        <v>240000</v>
      </c>
      <c r="G54" s="323">
        <v>16499869</v>
      </c>
    </row>
    <row r="55" spans="1:7" ht="15.75" customHeight="1">
      <c r="A55" s="310">
        <v>52</v>
      </c>
      <c r="B55" s="311"/>
      <c r="C55" s="312">
        <v>42411</v>
      </c>
      <c r="D55" s="313" t="s">
        <v>412</v>
      </c>
      <c r="E55" s="315">
        <v>0</v>
      </c>
      <c r="F55" s="314">
        <v>31600</v>
      </c>
      <c r="G55" s="316">
        <v>16468269</v>
      </c>
    </row>
    <row r="56" spans="1:7" ht="15.75" customHeight="1">
      <c r="A56" s="317">
        <v>53</v>
      </c>
      <c r="B56" s="318"/>
      <c r="C56" s="319">
        <v>42411</v>
      </c>
      <c r="D56" s="320" t="s">
        <v>413</v>
      </c>
      <c r="E56" s="322">
        <v>0</v>
      </c>
      <c r="F56" s="321">
        <v>79750</v>
      </c>
      <c r="G56" s="323">
        <v>16388519</v>
      </c>
    </row>
    <row r="57" spans="1:7" ht="15.75" customHeight="1">
      <c r="A57" s="310">
        <v>54</v>
      </c>
      <c r="B57" s="311"/>
      <c r="C57" s="312">
        <v>42412</v>
      </c>
      <c r="D57" s="313" t="s">
        <v>414</v>
      </c>
      <c r="E57" s="315">
        <v>0</v>
      </c>
      <c r="F57" s="314">
        <v>39900</v>
      </c>
      <c r="G57" s="316">
        <v>16348619</v>
      </c>
    </row>
    <row r="58" spans="1:7" ht="15.75" customHeight="1">
      <c r="A58" s="317">
        <v>55</v>
      </c>
      <c r="B58" s="318"/>
      <c r="C58" s="319">
        <v>42412</v>
      </c>
      <c r="D58" s="320" t="s">
        <v>415</v>
      </c>
      <c r="E58" s="322">
        <v>0</v>
      </c>
      <c r="F58" s="321">
        <v>86800</v>
      </c>
      <c r="G58" s="323">
        <v>16261819</v>
      </c>
    </row>
    <row r="59" spans="1:7" ht="15.75" customHeight="1">
      <c r="A59" s="310">
        <v>56</v>
      </c>
      <c r="B59" s="311"/>
      <c r="C59" s="312">
        <v>42412</v>
      </c>
      <c r="D59" s="313" t="s">
        <v>416</v>
      </c>
      <c r="E59" s="314">
        <v>57300</v>
      </c>
      <c r="F59" s="315">
        <v>0</v>
      </c>
      <c r="G59" s="316">
        <v>16319119</v>
      </c>
    </row>
    <row r="60" spans="1:7" ht="15.75" customHeight="1">
      <c r="A60" s="317">
        <v>57</v>
      </c>
      <c r="B60" s="318"/>
      <c r="C60" s="319">
        <v>42412</v>
      </c>
      <c r="D60" s="320" t="s">
        <v>417</v>
      </c>
      <c r="E60" s="321">
        <v>94400</v>
      </c>
      <c r="F60" s="322">
        <v>0</v>
      </c>
      <c r="G60" s="323">
        <v>16413519</v>
      </c>
    </row>
    <row r="61" spans="1:7" ht="15.75" customHeight="1">
      <c r="A61" s="310">
        <v>58</v>
      </c>
      <c r="B61" s="311"/>
      <c r="C61" s="312">
        <v>42412</v>
      </c>
      <c r="D61" s="313" t="s">
        <v>418</v>
      </c>
      <c r="E61" s="314">
        <v>14100</v>
      </c>
      <c r="F61" s="315">
        <v>0</v>
      </c>
      <c r="G61" s="316">
        <v>16427619</v>
      </c>
    </row>
    <row r="62" spans="1:7" ht="15.75" customHeight="1">
      <c r="A62" s="317">
        <v>59</v>
      </c>
      <c r="B62" s="318"/>
      <c r="C62" s="319">
        <v>42416</v>
      </c>
      <c r="D62" s="320" t="s">
        <v>368</v>
      </c>
      <c r="E62" s="322">
        <v>0</v>
      </c>
      <c r="F62" s="321">
        <v>36000</v>
      </c>
      <c r="G62" s="323">
        <v>16391619</v>
      </c>
    </row>
    <row r="63" spans="1:7" ht="15.75" customHeight="1">
      <c r="A63" s="310">
        <v>60</v>
      </c>
      <c r="B63" s="311"/>
      <c r="C63" s="312">
        <v>42416</v>
      </c>
      <c r="D63" s="313" t="s">
        <v>419</v>
      </c>
      <c r="E63" s="315">
        <v>0</v>
      </c>
      <c r="F63" s="314">
        <v>14290</v>
      </c>
      <c r="G63" s="316">
        <v>16377329</v>
      </c>
    </row>
    <row r="64" spans="1:7" ht="15.75" customHeight="1">
      <c r="A64" s="317">
        <v>61</v>
      </c>
      <c r="B64" s="329"/>
      <c r="C64" s="319">
        <v>42417</v>
      </c>
      <c r="D64" s="320" t="s">
        <v>420</v>
      </c>
      <c r="E64" s="322">
        <v>0</v>
      </c>
      <c r="F64" s="321">
        <v>66000</v>
      </c>
      <c r="G64" s="323">
        <v>16311329</v>
      </c>
    </row>
    <row r="65" spans="1:7" ht="15.75" customHeight="1">
      <c r="A65" s="310">
        <v>62</v>
      </c>
      <c r="B65" s="318"/>
      <c r="C65" s="312">
        <v>42417</v>
      </c>
      <c r="D65" s="313" t="s">
        <v>421</v>
      </c>
      <c r="E65" s="315">
        <v>0</v>
      </c>
      <c r="F65" s="314">
        <v>12080</v>
      </c>
      <c r="G65" s="316">
        <v>16299249</v>
      </c>
    </row>
    <row r="66" spans="1:7" ht="15.75" customHeight="1">
      <c r="A66" s="317">
        <v>63</v>
      </c>
      <c r="B66" s="318" t="s">
        <v>567</v>
      </c>
      <c r="C66" s="319">
        <v>42417</v>
      </c>
      <c r="D66" s="320" t="s">
        <v>422</v>
      </c>
      <c r="E66" s="322">
        <v>0</v>
      </c>
      <c r="F66" s="321">
        <v>7750</v>
      </c>
      <c r="G66" s="323">
        <v>16291499</v>
      </c>
    </row>
    <row r="67" spans="1:7" ht="15.75" customHeight="1">
      <c r="A67" s="310">
        <v>64</v>
      </c>
      <c r="B67" s="311"/>
      <c r="C67" s="312">
        <v>42418</v>
      </c>
      <c r="D67" s="313" t="s">
        <v>423</v>
      </c>
      <c r="E67" s="315">
        <v>0</v>
      </c>
      <c r="F67" s="314">
        <v>84000</v>
      </c>
      <c r="G67" s="316">
        <v>16207499</v>
      </c>
    </row>
    <row r="68" spans="1:7" ht="15.75" customHeight="1">
      <c r="A68" s="317">
        <v>65</v>
      </c>
      <c r="B68" s="318"/>
      <c r="C68" s="319">
        <v>42419</v>
      </c>
      <c r="D68" s="320" t="s">
        <v>424</v>
      </c>
      <c r="E68" s="322">
        <v>0</v>
      </c>
      <c r="F68" s="321">
        <v>193600</v>
      </c>
      <c r="G68" s="323">
        <v>16013899</v>
      </c>
    </row>
    <row r="69" spans="1:7" ht="15.75" customHeight="1">
      <c r="A69" s="310">
        <v>66</v>
      </c>
      <c r="B69" s="311"/>
      <c r="C69" s="312">
        <v>42422</v>
      </c>
      <c r="D69" s="313" t="s">
        <v>425</v>
      </c>
      <c r="E69" s="314">
        <v>10000</v>
      </c>
      <c r="F69" s="315">
        <v>0</v>
      </c>
      <c r="G69" s="316">
        <v>16023899</v>
      </c>
    </row>
    <row r="70" spans="1:7" ht="15.75" customHeight="1">
      <c r="A70" s="317">
        <v>67</v>
      </c>
      <c r="B70" s="318"/>
      <c r="C70" s="319">
        <v>42425</v>
      </c>
      <c r="D70" s="320" t="s">
        <v>426</v>
      </c>
      <c r="E70" s="322">
        <v>0</v>
      </c>
      <c r="F70" s="321">
        <v>1853000</v>
      </c>
      <c r="G70" s="323">
        <v>14170899</v>
      </c>
    </row>
    <row r="71" spans="1:7" ht="15.75" customHeight="1">
      <c r="A71" s="310">
        <v>68</v>
      </c>
      <c r="B71" s="311"/>
      <c r="C71" s="312">
        <v>42425</v>
      </c>
      <c r="D71" s="313" t="s">
        <v>427</v>
      </c>
      <c r="E71" s="315">
        <v>0</v>
      </c>
      <c r="F71" s="314">
        <v>40000</v>
      </c>
      <c r="G71" s="316">
        <v>14130899</v>
      </c>
    </row>
    <row r="72" spans="1:7" ht="15.75" customHeight="1">
      <c r="A72" s="317">
        <v>69</v>
      </c>
      <c r="B72" s="318"/>
      <c r="C72" s="319">
        <v>42425</v>
      </c>
      <c r="D72" s="320" t="s">
        <v>428</v>
      </c>
      <c r="E72" s="322">
        <v>0</v>
      </c>
      <c r="F72" s="321">
        <v>584090</v>
      </c>
      <c r="G72" s="323">
        <v>13546809</v>
      </c>
    </row>
    <row r="73" spans="1:7" ht="15.75" customHeight="1">
      <c r="A73" s="310">
        <v>70</v>
      </c>
      <c r="B73" s="311"/>
      <c r="C73" s="312">
        <v>42425</v>
      </c>
      <c r="D73" s="313" t="s">
        <v>428</v>
      </c>
      <c r="E73" s="315">
        <v>0</v>
      </c>
      <c r="F73" s="314">
        <v>876130</v>
      </c>
      <c r="G73" s="316">
        <v>12670679</v>
      </c>
    </row>
    <row r="74" spans="1:7" ht="15.75" customHeight="1">
      <c r="A74" s="317">
        <v>71</v>
      </c>
      <c r="B74" s="318"/>
      <c r="C74" s="319">
        <v>42425</v>
      </c>
      <c r="D74" s="320" t="s">
        <v>429</v>
      </c>
      <c r="E74" s="322">
        <v>0</v>
      </c>
      <c r="F74" s="321">
        <v>292670</v>
      </c>
      <c r="G74" s="323">
        <v>12378009</v>
      </c>
    </row>
    <row r="75" spans="1:7" ht="15.75" customHeight="1">
      <c r="A75" s="310">
        <v>72</v>
      </c>
      <c r="B75" s="311"/>
      <c r="C75" s="312">
        <v>42425</v>
      </c>
      <c r="D75" s="313" t="s">
        <v>430</v>
      </c>
      <c r="E75" s="315">
        <v>0</v>
      </c>
      <c r="F75" s="314">
        <v>56870</v>
      </c>
      <c r="G75" s="316">
        <v>12321139</v>
      </c>
    </row>
    <row r="76" spans="1:7" ht="15.75" customHeight="1">
      <c r="A76" s="317">
        <v>73</v>
      </c>
      <c r="B76" s="318"/>
      <c r="C76" s="319">
        <v>42425</v>
      </c>
      <c r="D76" s="320" t="s">
        <v>430</v>
      </c>
      <c r="E76" s="322">
        <v>0</v>
      </c>
      <c r="F76" s="321">
        <v>85310</v>
      </c>
      <c r="G76" s="323">
        <v>12235829</v>
      </c>
    </row>
    <row r="77" spans="1:7" ht="15.75" customHeight="1">
      <c r="A77" s="310">
        <v>74</v>
      </c>
      <c r="B77" s="311"/>
      <c r="C77" s="312">
        <v>42425</v>
      </c>
      <c r="D77" s="313" t="s">
        <v>431</v>
      </c>
      <c r="E77" s="315">
        <v>0</v>
      </c>
      <c r="F77" s="314">
        <v>250400</v>
      </c>
      <c r="G77" s="316">
        <v>11985429</v>
      </c>
    </row>
    <row r="78" spans="1:7" ht="15.75" customHeight="1">
      <c r="A78" s="317">
        <v>75</v>
      </c>
      <c r="B78" s="318"/>
      <c r="C78" s="319">
        <v>42425</v>
      </c>
      <c r="D78" s="320" t="s">
        <v>432</v>
      </c>
      <c r="E78" s="322">
        <v>0</v>
      </c>
      <c r="F78" s="321">
        <v>73011</v>
      </c>
      <c r="G78" s="323">
        <v>11912418</v>
      </c>
    </row>
    <row r="79" spans="1:7" ht="15.75" customHeight="1">
      <c r="A79" s="310">
        <v>76</v>
      </c>
      <c r="B79" s="311"/>
      <c r="C79" s="312">
        <v>42425</v>
      </c>
      <c r="D79" s="313" t="s">
        <v>433</v>
      </c>
      <c r="E79" s="315">
        <v>0</v>
      </c>
      <c r="F79" s="314">
        <v>440000</v>
      </c>
      <c r="G79" s="316">
        <v>11472418</v>
      </c>
    </row>
    <row r="80" spans="1:7" ht="15.75" customHeight="1">
      <c r="A80" s="317">
        <v>77</v>
      </c>
      <c r="B80" s="318"/>
      <c r="C80" s="319">
        <v>42425</v>
      </c>
      <c r="D80" s="320" t="s">
        <v>434</v>
      </c>
      <c r="E80" s="322">
        <v>0</v>
      </c>
      <c r="F80" s="321">
        <v>29900</v>
      </c>
      <c r="G80" s="323">
        <v>11442518</v>
      </c>
    </row>
    <row r="81" spans="1:7" ht="15.75" customHeight="1">
      <c r="A81" s="310">
        <v>78</v>
      </c>
      <c r="B81" s="311"/>
      <c r="C81" s="312">
        <v>42425</v>
      </c>
      <c r="D81" s="313" t="s">
        <v>435</v>
      </c>
      <c r="E81" s="314">
        <v>10000</v>
      </c>
      <c r="F81" s="315">
        <v>0</v>
      </c>
      <c r="G81" s="316">
        <v>11452518</v>
      </c>
    </row>
    <row r="82" spans="1:7" ht="15.75" customHeight="1">
      <c r="A82" s="317">
        <v>79</v>
      </c>
      <c r="B82" s="318"/>
      <c r="C82" s="319">
        <v>42426</v>
      </c>
      <c r="D82" s="320" t="s">
        <v>436</v>
      </c>
      <c r="E82" s="321">
        <v>26100</v>
      </c>
      <c r="F82" s="322">
        <v>0</v>
      </c>
      <c r="G82" s="323">
        <v>11478618</v>
      </c>
    </row>
    <row r="83" spans="1:7" ht="15.75" customHeight="1">
      <c r="A83" s="310">
        <v>80</v>
      </c>
      <c r="B83" s="311"/>
      <c r="C83" s="312">
        <v>42426</v>
      </c>
      <c r="D83" s="313" t="s">
        <v>437</v>
      </c>
      <c r="E83" s="314">
        <v>39000</v>
      </c>
      <c r="F83" s="315">
        <v>0</v>
      </c>
      <c r="G83" s="316">
        <v>11517618</v>
      </c>
    </row>
    <row r="84" spans="1:7" ht="15.75" customHeight="1">
      <c r="A84" s="317">
        <v>81</v>
      </c>
      <c r="B84" s="318"/>
      <c r="C84" s="319">
        <v>42426</v>
      </c>
      <c r="D84" s="320" t="s">
        <v>438</v>
      </c>
      <c r="E84" s="321">
        <v>54000</v>
      </c>
      <c r="F84" s="322">
        <v>0</v>
      </c>
      <c r="G84" s="323">
        <v>11571618</v>
      </c>
    </row>
    <row r="85" spans="1:7" ht="15.75" customHeight="1">
      <c r="A85" s="310">
        <v>82</v>
      </c>
      <c r="B85" s="311"/>
      <c r="C85" s="312">
        <v>42426</v>
      </c>
      <c r="D85" s="313" t="s">
        <v>439</v>
      </c>
      <c r="E85" s="314">
        <v>41400</v>
      </c>
      <c r="F85" s="315">
        <v>0</v>
      </c>
      <c r="G85" s="316">
        <v>11613018</v>
      </c>
    </row>
    <row r="86" spans="1:7" ht="15.75" customHeight="1">
      <c r="A86" s="317">
        <v>83</v>
      </c>
      <c r="B86" s="318"/>
      <c r="C86" s="319">
        <v>42429</v>
      </c>
      <c r="D86" s="320" t="s">
        <v>368</v>
      </c>
      <c r="E86" s="322">
        <v>0</v>
      </c>
      <c r="F86" s="321">
        <v>38000</v>
      </c>
      <c r="G86" s="323">
        <v>11575018</v>
      </c>
    </row>
    <row r="87" spans="1:7" ht="15.75" customHeight="1">
      <c r="A87" s="310">
        <v>84</v>
      </c>
      <c r="B87" s="311"/>
      <c r="C87" s="312">
        <v>42429</v>
      </c>
      <c r="D87" s="313" t="s">
        <v>435</v>
      </c>
      <c r="E87" s="314">
        <v>10000</v>
      </c>
      <c r="F87" s="315">
        <v>0</v>
      </c>
      <c r="G87" s="316">
        <v>11585018</v>
      </c>
    </row>
    <row r="88" spans="1:7" ht="15.75" customHeight="1">
      <c r="A88" s="317">
        <v>85</v>
      </c>
      <c r="B88" s="318"/>
      <c r="C88" s="319">
        <v>42429</v>
      </c>
      <c r="D88" s="320" t="s">
        <v>435</v>
      </c>
      <c r="E88" s="321">
        <v>200000</v>
      </c>
      <c r="F88" s="322">
        <v>0</v>
      </c>
      <c r="G88" s="323">
        <v>11785018</v>
      </c>
    </row>
    <row r="89" spans="1:7" ht="15.75" customHeight="1">
      <c r="A89" s="310">
        <v>86</v>
      </c>
      <c r="B89" s="311"/>
      <c r="C89" s="312">
        <v>42430</v>
      </c>
      <c r="D89" s="313" t="s">
        <v>412</v>
      </c>
      <c r="E89" s="315">
        <v>0</v>
      </c>
      <c r="F89" s="314">
        <v>64000</v>
      </c>
      <c r="G89" s="316">
        <v>11721018</v>
      </c>
    </row>
    <row r="90" spans="1:7" ht="15.75" customHeight="1">
      <c r="A90" s="317">
        <v>87</v>
      </c>
      <c r="B90" s="318"/>
      <c r="C90" s="319">
        <v>42432</v>
      </c>
      <c r="D90" s="320" t="s">
        <v>440</v>
      </c>
      <c r="E90" s="322">
        <v>0</v>
      </c>
      <c r="F90" s="321">
        <v>23310</v>
      </c>
      <c r="G90" s="323">
        <v>11697708</v>
      </c>
    </row>
    <row r="91" spans="1:7" ht="15.75" customHeight="1">
      <c r="A91" s="310">
        <v>88</v>
      </c>
      <c r="B91" s="311"/>
      <c r="C91" s="312">
        <v>42432</v>
      </c>
      <c r="D91" s="313" t="s">
        <v>441</v>
      </c>
      <c r="E91" s="315">
        <v>0</v>
      </c>
      <c r="F91" s="314">
        <v>142900</v>
      </c>
      <c r="G91" s="316">
        <v>11554808</v>
      </c>
    </row>
    <row r="92" spans="1:7" ht="15.75" customHeight="1">
      <c r="A92" s="317">
        <v>89</v>
      </c>
      <c r="B92" s="318"/>
      <c r="C92" s="319">
        <v>42433</v>
      </c>
      <c r="D92" s="320" t="s">
        <v>410</v>
      </c>
      <c r="E92" s="322">
        <v>0</v>
      </c>
      <c r="F92" s="321">
        <v>66000</v>
      </c>
      <c r="G92" s="323">
        <v>11488808</v>
      </c>
    </row>
    <row r="93" spans="1:7" ht="15.75" customHeight="1">
      <c r="A93" s="310">
        <v>90</v>
      </c>
      <c r="B93" s="311"/>
      <c r="C93" s="312">
        <v>42433</v>
      </c>
      <c r="D93" s="313" t="s">
        <v>442</v>
      </c>
      <c r="E93" s="315">
        <v>0</v>
      </c>
      <c r="F93" s="314">
        <v>9150</v>
      </c>
      <c r="G93" s="316">
        <v>11479658</v>
      </c>
    </row>
    <row r="94" spans="1:7" ht="15.75" customHeight="1">
      <c r="A94" s="317">
        <v>91</v>
      </c>
      <c r="B94" s="318"/>
      <c r="C94" s="319">
        <v>42436</v>
      </c>
      <c r="D94" s="320" t="s">
        <v>443</v>
      </c>
      <c r="E94" s="322">
        <v>0</v>
      </c>
      <c r="F94" s="321">
        <v>32000</v>
      </c>
      <c r="G94" s="323">
        <v>11447658</v>
      </c>
    </row>
    <row r="95" spans="1:7" ht="15.75" customHeight="1">
      <c r="A95" s="310">
        <v>92</v>
      </c>
      <c r="B95" s="311"/>
      <c r="C95" s="312">
        <v>42436</v>
      </c>
      <c r="D95" s="313" t="s">
        <v>444</v>
      </c>
      <c r="E95" s="315">
        <v>0</v>
      </c>
      <c r="F95" s="314">
        <v>230000</v>
      </c>
      <c r="G95" s="316">
        <v>11217658</v>
      </c>
    </row>
    <row r="96" spans="1:7" ht="15.75" customHeight="1">
      <c r="A96" s="317">
        <v>93</v>
      </c>
      <c r="B96" s="329"/>
      <c r="C96" s="319">
        <v>42438</v>
      </c>
      <c r="D96" s="320" t="s">
        <v>445</v>
      </c>
      <c r="E96" s="321">
        <v>52500</v>
      </c>
      <c r="F96" s="322">
        <v>0</v>
      </c>
      <c r="G96" s="323">
        <v>11270158</v>
      </c>
    </row>
    <row r="97" spans="1:7" ht="15.75" customHeight="1">
      <c r="A97" s="310">
        <v>94</v>
      </c>
      <c r="B97" s="318"/>
      <c r="C97" s="312">
        <v>42438</v>
      </c>
      <c r="D97" s="313" t="s">
        <v>446</v>
      </c>
      <c r="E97" s="314">
        <v>39000</v>
      </c>
      <c r="F97" s="315">
        <v>0</v>
      </c>
      <c r="G97" s="316">
        <v>11309158</v>
      </c>
    </row>
    <row r="98" spans="1:7" ht="15.75" customHeight="1">
      <c r="A98" s="317">
        <v>95</v>
      </c>
      <c r="B98" s="318" t="s">
        <v>567</v>
      </c>
      <c r="C98" s="319">
        <v>42438</v>
      </c>
      <c r="D98" s="320" t="s">
        <v>447</v>
      </c>
      <c r="E98" s="321">
        <v>60600</v>
      </c>
      <c r="F98" s="322">
        <v>0</v>
      </c>
      <c r="G98" s="323">
        <v>11369758</v>
      </c>
    </row>
    <row r="99" spans="1:7" ht="15.75" customHeight="1">
      <c r="A99" s="310">
        <v>96</v>
      </c>
      <c r="B99" s="311"/>
      <c r="C99" s="312">
        <v>42439</v>
      </c>
      <c r="D99" s="313" t="s">
        <v>368</v>
      </c>
      <c r="E99" s="315">
        <v>0</v>
      </c>
      <c r="F99" s="314">
        <v>37000</v>
      </c>
      <c r="G99" s="316">
        <v>11332758</v>
      </c>
    </row>
    <row r="100" spans="1:7" ht="15.75" customHeight="1">
      <c r="A100" s="317">
        <v>97</v>
      </c>
      <c r="B100" s="318"/>
      <c r="C100" s="319">
        <v>42444</v>
      </c>
      <c r="D100" s="320" t="s">
        <v>448</v>
      </c>
      <c r="E100" s="322">
        <v>0</v>
      </c>
      <c r="F100" s="321">
        <v>2600</v>
      </c>
      <c r="G100" s="323">
        <v>11330158</v>
      </c>
    </row>
    <row r="101" spans="1:7" ht="15.75" customHeight="1">
      <c r="A101" s="310">
        <v>98</v>
      </c>
      <c r="B101" s="311"/>
      <c r="C101" s="312">
        <v>42444</v>
      </c>
      <c r="D101" s="313" t="s">
        <v>449</v>
      </c>
      <c r="E101" s="315">
        <v>0</v>
      </c>
      <c r="F101" s="314">
        <v>20000</v>
      </c>
      <c r="G101" s="316">
        <v>11310158</v>
      </c>
    </row>
    <row r="102" spans="1:7" ht="15.75" customHeight="1">
      <c r="A102" s="317">
        <v>99</v>
      </c>
      <c r="B102" s="318"/>
      <c r="C102" s="319">
        <v>42444</v>
      </c>
      <c r="D102" s="320" t="s">
        <v>450</v>
      </c>
      <c r="E102" s="321">
        <v>60900</v>
      </c>
      <c r="F102" s="322">
        <v>0</v>
      </c>
      <c r="G102" s="323">
        <v>11371058</v>
      </c>
    </row>
    <row r="103" spans="1:7" ht="15.75" customHeight="1">
      <c r="A103" s="310">
        <v>100</v>
      </c>
      <c r="B103" s="311"/>
      <c r="C103" s="312">
        <v>42444</v>
      </c>
      <c r="D103" s="313" t="s">
        <v>451</v>
      </c>
      <c r="E103" s="314">
        <v>45300</v>
      </c>
      <c r="F103" s="315">
        <v>0</v>
      </c>
      <c r="G103" s="316">
        <v>11416358</v>
      </c>
    </row>
    <row r="104" spans="1:7" ht="15.75" customHeight="1">
      <c r="A104" s="317">
        <v>101</v>
      </c>
      <c r="B104" s="318"/>
      <c r="C104" s="319">
        <v>42447</v>
      </c>
      <c r="D104" s="320" t="s">
        <v>452</v>
      </c>
      <c r="E104" s="322">
        <v>0</v>
      </c>
      <c r="F104" s="321">
        <v>65940</v>
      </c>
      <c r="G104" s="323">
        <v>11350418</v>
      </c>
    </row>
    <row r="105" spans="1:7" ht="15.75" customHeight="1">
      <c r="A105" s="310">
        <v>102</v>
      </c>
      <c r="B105" s="311"/>
      <c r="C105" s="312">
        <v>42447</v>
      </c>
      <c r="D105" s="313" t="s">
        <v>368</v>
      </c>
      <c r="E105" s="315">
        <v>0</v>
      </c>
      <c r="F105" s="314">
        <v>39000</v>
      </c>
      <c r="G105" s="316">
        <v>11311418</v>
      </c>
    </row>
    <row r="106" spans="1:7" ht="15.75" customHeight="1">
      <c r="A106" s="317">
        <v>103</v>
      </c>
      <c r="B106" s="318"/>
      <c r="C106" s="319">
        <v>42450</v>
      </c>
      <c r="D106" s="320" t="s">
        <v>453</v>
      </c>
      <c r="E106" s="322">
        <v>0</v>
      </c>
      <c r="F106" s="321">
        <v>23310</v>
      </c>
      <c r="G106" s="323">
        <v>11288108</v>
      </c>
    </row>
    <row r="107" spans="1:7" ht="15.75" customHeight="1">
      <c r="A107" s="310">
        <v>104</v>
      </c>
      <c r="B107" s="311"/>
      <c r="C107" s="312">
        <v>42450</v>
      </c>
      <c r="D107" s="313" t="s">
        <v>454</v>
      </c>
      <c r="E107" s="314">
        <v>10000</v>
      </c>
      <c r="F107" s="315">
        <v>0</v>
      </c>
      <c r="G107" s="316">
        <v>11298108</v>
      </c>
    </row>
    <row r="108" spans="1:7" ht="15.75" customHeight="1">
      <c r="A108" s="317">
        <v>105</v>
      </c>
      <c r="B108" s="318"/>
      <c r="C108" s="319">
        <v>42450</v>
      </c>
      <c r="D108" s="320" t="s">
        <v>455</v>
      </c>
      <c r="E108" s="322">
        <v>0</v>
      </c>
      <c r="F108" s="321">
        <v>10000</v>
      </c>
      <c r="G108" s="323">
        <v>11288108</v>
      </c>
    </row>
    <row r="109" spans="1:7" ht="15.75" customHeight="1">
      <c r="A109" s="310">
        <v>106</v>
      </c>
      <c r="B109" s="311"/>
      <c r="C109" s="312">
        <v>42451</v>
      </c>
      <c r="D109" s="313" t="s">
        <v>456</v>
      </c>
      <c r="E109" s="315">
        <v>0</v>
      </c>
      <c r="F109" s="314">
        <v>13000</v>
      </c>
      <c r="G109" s="316">
        <v>11275108</v>
      </c>
    </row>
    <row r="110" spans="1:7" ht="15.75" customHeight="1">
      <c r="A110" s="317">
        <v>107</v>
      </c>
      <c r="B110" s="318"/>
      <c r="C110" s="319">
        <v>42451</v>
      </c>
      <c r="D110" s="320" t="s">
        <v>457</v>
      </c>
      <c r="E110" s="322">
        <v>0</v>
      </c>
      <c r="F110" s="321">
        <v>38100</v>
      </c>
      <c r="G110" s="323">
        <v>11237008</v>
      </c>
    </row>
    <row r="111" spans="1:7" ht="15.75" customHeight="1">
      <c r="A111" s="310">
        <v>108</v>
      </c>
      <c r="B111" s="311"/>
      <c r="C111" s="312">
        <v>42452</v>
      </c>
      <c r="D111" s="313" t="s">
        <v>458</v>
      </c>
      <c r="E111" s="315">
        <v>0</v>
      </c>
      <c r="F111" s="314">
        <v>7570</v>
      </c>
      <c r="G111" s="316">
        <v>11229438</v>
      </c>
    </row>
    <row r="112" spans="1:7" ht="15.75" customHeight="1">
      <c r="A112" s="317">
        <v>109</v>
      </c>
      <c r="B112" s="318"/>
      <c r="C112" s="319">
        <v>42452</v>
      </c>
      <c r="D112" s="320" t="s">
        <v>459</v>
      </c>
      <c r="E112" s="322">
        <v>0</v>
      </c>
      <c r="F112" s="321">
        <v>66000</v>
      </c>
      <c r="G112" s="323">
        <v>11163438</v>
      </c>
    </row>
    <row r="113" spans="1:7" ht="15.75" customHeight="1">
      <c r="A113" s="310">
        <v>110</v>
      </c>
      <c r="B113" s="311"/>
      <c r="C113" s="312">
        <v>42452</v>
      </c>
      <c r="D113" s="313" t="s">
        <v>460</v>
      </c>
      <c r="E113" s="315">
        <v>0</v>
      </c>
      <c r="F113" s="314">
        <v>7310</v>
      </c>
      <c r="G113" s="316">
        <v>11156128</v>
      </c>
    </row>
    <row r="114" spans="1:7" ht="15.75" customHeight="1">
      <c r="A114" s="317">
        <v>111</v>
      </c>
      <c r="B114" s="318"/>
      <c r="C114" s="319">
        <v>42452</v>
      </c>
      <c r="D114" s="320" t="s">
        <v>461</v>
      </c>
      <c r="E114" s="321">
        <v>39900</v>
      </c>
      <c r="F114" s="322">
        <v>0</v>
      </c>
      <c r="G114" s="323">
        <v>11196028</v>
      </c>
    </row>
    <row r="115" spans="1:7" ht="15.75" customHeight="1">
      <c r="A115" s="310">
        <v>112</v>
      </c>
      <c r="B115" s="311"/>
      <c r="C115" s="312">
        <v>42452</v>
      </c>
      <c r="D115" s="313" t="s">
        <v>462</v>
      </c>
      <c r="E115" s="314">
        <v>23700</v>
      </c>
      <c r="F115" s="315">
        <v>0</v>
      </c>
      <c r="G115" s="316">
        <v>11219728</v>
      </c>
    </row>
    <row r="116" spans="1:7" ht="15.75" customHeight="1">
      <c r="A116" s="317">
        <v>113</v>
      </c>
      <c r="B116" s="318"/>
      <c r="C116" s="319">
        <v>42454</v>
      </c>
      <c r="D116" s="320" t="s">
        <v>463</v>
      </c>
      <c r="E116" s="322">
        <v>0</v>
      </c>
      <c r="F116" s="321">
        <v>1964000</v>
      </c>
      <c r="G116" s="323">
        <v>9255728</v>
      </c>
    </row>
    <row r="117" spans="1:7" ht="15.75" customHeight="1">
      <c r="A117" s="310">
        <v>114</v>
      </c>
      <c r="B117" s="311"/>
      <c r="C117" s="312">
        <v>42454</v>
      </c>
      <c r="D117" s="313" t="s">
        <v>464</v>
      </c>
      <c r="E117" s="315">
        <v>0</v>
      </c>
      <c r="F117" s="314">
        <v>40000</v>
      </c>
      <c r="G117" s="316">
        <v>9215728</v>
      </c>
    </row>
    <row r="118" spans="1:7" ht="15.75" customHeight="1">
      <c r="A118" s="317">
        <v>115</v>
      </c>
      <c r="B118" s="318"/>
      <c r="C118" s="319">
        <v>42454</v>
      </c>
      <c r="D118" s="320" t="s">
        <v>465</v>
      </c>
      <c r="E118" s="322">
        <v>0</v>
      </c>
      <c r="F118" s="321">
        <v>193810</v>
      </c>
      <c r="G118" s="323">
        <v>9021918</v>
      </c>
    </row>
    <row r="119" spans="1:7" ht="15.75" customHeight="1">
      <c r="A119" s="310">
        <v>116</v>
      </c>
      <c r="B119" s="311"/>
      <c r="C119" s="312">
        <v>42454</v>
      </c>
      <c r="D119" s="313" t="s">
        <v>466</v>
      </c>
      <c r="E119" s="315">
        <v>0</v>
      </c>
      <c r="F119" s="314">
        <v>167000</v>
      </c>
      <c r="G119" s="316">
        <v>8854918</v>
      </c>
    </row>
    <row r="120" spans="1:7" ht="15.75" customHeight="1">
      <c r="A120" s="317">
        <v>117</v>
      </c>
      <c r="B120" s="318"/>
      <c r="C120" s="319">
        <v>42454</v>
      </c>
      <c r="D120" s="320" t="s">
        <v>467</v>
      </c>
      <c r="E120" s="322">
        <v>0</v>
      </c>
      <c r="F120" s="321">
        <v>1693850</v>
      </c>
      <c r="G120" s="323">
        <v>7161068</v>
      </c>
    </row>
    <row r="121" spans="1:7" ht="15.75" customHeight="1">
      <c r="A121" s="310">
        <v>118</v>
      </c>
      <c r="B121" s="311"/>
      <c r="C121" s="312">
        <v>42454</v>
      </c>
      <c r="D121" s="313" t="s">
        <v>468</v>
      </c>
      <c r="E121" s="315">
        <v>0</v>
      </c>
      <c r="F121" s="314">
        <v>164630</v>
      </c>
      <c r="G121" s="316">
        <v>6996438</v>
      </c>
    </row>
    <row r="122" spans="1:7" ht="15.75" customHeight="1">
      <c r="A122" s="317">
        <v>119</v>
      </c>
      <c r="B122" s="318"/>
      <c r="C122" s="319">
        <v>42454</v>
      </c>
      <c r="D122" s="320" t="s">
        <v>469</v>
      </c>
      <c r="E122" s="322">
        <v>0</v>
      </c>
      <c r="F122" s="321">
        <v>141154</v>
      </c>
      <c r="G122" s="323">
        <v>6855284</v>
      </c>
    </row>
    <row r="123" spans="1:7" ht="15.75" customHeight="1">
      <c r="A123" s="310">
        <v>120</v>
      </c>
      <c r="B123" s="311"/>
      <c r="C123" s="312">
        <v>42454</v>
      </c>
      <c r="D123" s="313" t="s">
        <v>470</v>
      </c>
      <c r="E123" s="315">
        <v>0</v>
      </c>
      <c r="F123" s="314">
        <v>440000</v>
      </c>
      <c r="G123" s="316">
        <v>6415284</v>
      </c>
    </row>
    <row r="124" spans="1:7" ht="15.75" customHeight="1">
      <c r="A124" s="317">
        <v>121</v>
      </c>
      <c r="B124" s="318"/>
      <c r="C124" s="319">
        <v>42454</v>
      </c>
      <c r="D124" s="320" t="s">
        <v>471</v>
      </c>
      <c r="E124" s="322">
        <v>0</v>
      </c>
      <c r="F124" s="321">
        <v>29900</v>
      </c>
      <c r="G124" s="323">
        <v>6385384</v>
      </c>
    </row>
    <row r="125" spans="1:7" ht="15.75" customHeight="1">
      <c r="A125" s="310">
        <v>122</v>
      </c>
      <c r="B125" s="311"/>
      <c r="C125" s="312">
        <v>42454</v>
      </c>
      <c r="D125" s="313" t="s">
        <v>454</v>
      </c>
      <c r="E125" s="314">
        <v>10000</v>
      </c>
      <c r="F125" s="315">
        <v>0</v>
      </c>
      <c r="G125" s="316">
        <v>6395384</v>
      </c>
    </row>
    <row r="126" spans="1:7" ht="15.75" customHeight="1">
      <c r="A126" s="317">
        <v>123</v>
      </c>
      <c r="B126" s="318"/>
      <c r="C126" s="319">
        <v>42457</v>
      </c>
      <c r="D126" s="320" t="s">
        <v>454</v>
      </c>
      <c r="E126" s="321">
        <v>10000</v>
      </c>
      <c r="F126" s="322">
        <v>0</v>
      </c>
      <c r="G126" s="323">
        <v>6405384</v>
      </c>
    </row>
    <row r="127" spans="1:7" ht="15.75" customHeight="1">
      <c r="A127" s="310">
        <v>124</v>
      </c>
      <c r="B127" s="311"/>
      <c r="C127" s="312">
        <v>42458</v>
      </c>
      <c r="D127" s="313" t="s">
        <v>368</v>
      </c>
      <c r="E127" s="315">
        <v>0</v>
      </c>
      <c r="F127" s="314">
        <v>40000</v>
      </c>
      <c r="G127" s="316">
        <v>6365384</v>
      </c>
    </row>
    <row r="128" spans="1:7" ht="15.75" customHeight="1">
      <c r="A128" s="317">
        <v>125</v>
      </c>
      <c r="B128" s="329"/>
      <c r="C128" s="319">
        <v>42460</v>
      </c>
      <c r="D128" s="320" t="s">
        <v>454</v>
      </c>
      <c r="E128" s="321">
        <v>200000</v>
      </c>
      <c r="F128" s="322">
        <v>0</v>
      </c>
      <c r="G128" s="323">
        <v>6565384</v>
      </c>
    </row>
    <row r="129" spans="1:7" ht="15.75" customHeight="1">
      <c r="A129" s="310">
        <v>126</v>
      </c>
      <c r="B129" s="318"/>
      <c r="C129" s="312">
        <v>42461</v>
      </c>
      <c r="D129" s="313" t="s">
        <v>472</v>
      </c>
      <c r="E129" s="315">
        <v>0</v>
      </c>
      <c r="F129" s="314">
        <v>53000</v>
      </c>
      <c r="G129" s="316">
        <v>6512384</v>
      </c>
    </row>
    <row r="130" spans="1:7" ht="15.75" customHeight="1">
      <c r="A130" s="317">
        <v>127</v>
      </c>
      <c r="B130" s="318" t="s">
        <v>567</v>
      </c>
      <c r="C130" s="319">
        <v>42464</v>
      </c>
      <c r="D130" s="320" t="s">
        <v>473</v>
      </c>
      <c r="E130" s="321">
        <v>55800</v>
      </c>
      <c r="F130" s="322">
        <v>0</v>
      </c>
      <c r="G130" s="323">
        <v>6568184</v>
      </c>
    </row>
    <row r="131" spans="1:7" ht="15.75" customHeight="1">
      <c r="A131" s="310">
        <v>128</v>
      </c>
      <c r="B131" s="311"/>
      <c r="C131" s="312">
        <v>42464</v>
      </c>
      <c r="D131" s="313" t="s">
        <v>474</v>
      </c>
      <c r="E131" s="314">
        <v>47500</v>
      </c>
      <c r="F131" s="315">
        <v>0</v>
      </c>
      <c r="G131" s="316">
        <v>6615684</v>
      </c>
    </row>
    <row r="132" spans="1:7" ht="15.75" customHeight="1">
      <c r="A132" s="317">
        <v>129</v>
      </c>
      <c r="B132" s="318"/>
      <c r="C132" s="319">
        <v>42464</v>
      </c>
      <c r="D132" s="320" t="s">
        <v>475</v>
      </c>
      <c r="E132" s="321">
        <v>43500</v>
      </c>
      <c r="F132" s="322">
        <v>0</v>
      </c>
      <c r="G132" s="323">
        <v>6659184</v>
      </c>
    </row>
    <row r="133" spans="1:7" ht="15.75" customHeight="1">
      <c r="A133" s="310">
        <v>130</v>
      </c>
      <c r="B133" s="311"/>
      <c r="C133" s="312">
        <v>42464</v>
      </c>
      <c r="D133" s="313" t="s">
        <v>476</v>
      </c>
      <c r="E133" s="315">
        <v>0</v>
      </c>
      <c r="F133" s="314">
        <v>230000</v>
      </c>
      <c r="G133" s="316">
        <v>6429184</v>
      </c>
    </row>
    <row r="134" spans="1:7" ht="15.75" customHeight="1">
      <c r="A134" s="317">
        <v>131</v>
      </c>
      <c r="B134" s="318"/>
      <c r="C134" s="319">
        <v>42465</v>
      </c>
      <c r="D134" s="320" t="s">
        <v>410</v>
      </c>
      <c r="E134" s="322">
        <v>0</v>
      </c>
      <c r="F134" s="321">
        <v>55000</v>
      </c>
      <c r="G134" s="323">
        <v>6374184</v>
      </c>
    </row>
    <row r="135" spans="1:7" ht="15.75" customHeight="1">
      <c r="A135" s="310">
        <v>132</v>
      </c>
      <c r="B135" s="311"/>
      <c r="C135" s="312">
        <v>42466</v>
      </c>
      <c r="D135" s="313" t="s">
        <v>477</v>
      </c>
      <c r="E135" s="315">
        <v>0</v>
      </c>
      <c r="F135" s="314">
        <v>21560</v>
      </c>
      <c r="G135" s="316">
        <v>6352624</v>
      </c>
    </row>
    <row r="136" spans="1:7" ht="15.75" customHeight="1">
      <c r="A136" s="317">
        <v>133</v>
      </c>
      <c r="B136" s="318"/>
      <c r="C136" s="319">
        <v>42466</v>
      </c>
      <c r="D136" s="320" t="s">
        <v>368</v>
      </c>
      <c r="E136" s="322">
        <v>0</v>
      </c>
      <c r="F136" s="321">
        <v>40000</v>
      </c>
      <c r="G136" s="323">
        <v>6312624</v>
      </c>
    </row>
    <row r="137" spans="1:7" ht="15.75" customHeight="1">
      <c r="A137" s="310">
        <v>134</v>
      </c>
      <c r="B137" s="311"/>
      <c r="C137" s="312">
        <v>42468</v>
      </c>
      <c r="D137" s="313" t="s">
        <v>478</v>
      </c>
      <c r="E137" s="314">
        <v>750000</v>
      </c>
      <c r="F137" s="315">
        <v>0</v>
      </c>
      <c r="G137" s="316">
        <v>7062624</v>
      </c>
    </row>
    <row r="138" spans="1:7" ht="15.75" customHeight="1">
      <c r="A138" s="317">
        <v>135</v>
      </c>
      <c r="B138" s="318"/>
      <c r="C138" s="319">
        <v>42468</v>
      </c>
      <c r="D138" s="320" t="s">
        <v>479</v>
      </c>
      <c r="E138" s="322">
        <v>0</v>
      </c>
      <c r="F138" s="321">
        <v>162500</v>
      </c>
      <c r="G138" s="323">
        <v>6900124</v>
      </c>
    </row>
    <row r="139" spans="1:7" ht="15.75" customHeight="1">
      <c r="A139" s="310">
        <v>136</v>
      </c>
      <c r="B139" s="311"/>
      <c r="C139" s="312">
        <v>42468</v>
      </c>
      <c r="D139" s="313" t="s">
        <v>480</v>
      </c>
      <c r="E139" s="315">
        <v>0</v>
      </c>
      <c r="F139" s="314">
        <v>564394</v>
      </c>
      <c r="G139" s="316">
        <v>6335730</v>
      </c>
    </row>
    <row r="140" spans="1:7" ht="15.75" customHeight="1">
      <c r="A140" s="317">
        <v>137</v>
      </c>
      <c r="B140" s="318"/>
      <c r="C140" s="319">
        <v>42468</v>
      </c>
      <c r="D140" s="320" t="s">
        <v>481</v>
      </c>
      <c r="E140" s="321">
        <v>48900</v>
      </c>
      <c r="F140" s="322">
        <v>0</v>
      </c>
      <c r="G140" s="323">
        <v>6384630</v>
      </c>
    </row>
    <row r="141" spans="1:7" ht="15.75" customHeight="1">
      <c r="A141" s="310">
        <v>138</v>
      </c>
      <c r="B141" s="311"/>
      <c r="C141" s="312">
        <v>42468</v>
      </c>
      <c r="D141" s="313" t="s">
        <v>482</v>
      </c>
      <c r="E141" s="314">
        <v>45300</v>
      </c>
      <c r="F141" s="315">
        <v>0</v>
      </c>
      <c r="G141" s="316">
        <v>6429930</v>
      </c>
    </row>
    <row r="142" spans="1:7" ht="15.75" customHeight="1">
      <c r="A142" s="317">
        <v>139</v>
      </c>
      <c r="B142" s="318"/>
      <c r="C142" s="319">
        <v>42468</v>
      </c>
      <c r="D142" s="320" t="s">
        <v>483</v>
      </c>
      <c r="E142" s="321">
        <v>162500</v>
      </c>
      <c r="F142" s="322">
        <v>0</v>
      </c>
      <c r="G142" s="323">
        <v>6592430</v>
      </c>
    </row>
    <row r="143" spans="1:7" ht="15.75" customHeight="1">
      <c r="A143" s="310">
        <v>140</v>
      </c>
      <c r="B143" s="311"/>
      <c r="C143" s="312">
        <v>42471</v>
      </c>
      <c r="D143" s="313" t="s">
        <v>484</v>
      </c>
      <c r="E143" s="315">
        <v>0</v>
      </c>
      <c r="F143" s="314">
        <v>69000</v>
      </c>
      <c r="G143" s="316">
        <v>6523430</v>
      </c>
    </row>
    <row r="144" spans="1:7" ht="15.75" customHeight="1">
      <c r="A144" s="317">
        <v>141</v>
      </c>
      <c r="B144" s="318"/>
      <c r="C144" s="319">
        <v>42472</v>
      </c>
      <c r="D144" s="320" t="s">
        <v>412</v>
      </c>
      <c r="E144" s="322">
        <v>0</v>
      </c>
      <c r="F144" s="321">
        <v>11000</v>
      </c>
      <c r="G144" s="323">
        <v>6512430</v>
      </c>
    </row>
    <row r="145" spans="1:7" ht="15.75" customHeight="1">
      <c r="A145" s="310">
        <v>142</v>
      </c>
      <c r="B145" s="311"/>
      <c r="C145" s="312">
        <v>42474</v>
      </c>
      <c r="D145" s="313" t="s">
        <v>485</v>
      </c>
      <c r="E145" s="315">
        <v>0</v>
      </c>
      <c r="F145" s="314">
        <v>-10000</v>
      </c>
      <c r="G145" s="316">
        <v>6522430</v>
      </c>
    </row>
    <row r="146" spans="1:7" ht="15.75" customHeight="1">
      <c r="A146" s="317">
        <v>143</v>
      </c>
      <c r="B146" s="318"/>
      <c r="C146" s="319">
        <v>42475</v>
      </c>
      <c r="D146" s="320" t="s">
        <v>486</v>
      </c>
      <c r="E146" s="322">
        <v>0</v>
      </c>
      <c r="F146" s="321">
        <v>25000</v>
      </c>
      <c r="G146" s="323">
        <v>6497430</v>
      </c>
    </row>
    <row r="147" spans="1:7" ht="15.75" customHeight="1">
      <c r="A147" s="310">
        <v>144</v>
      </c>
      <c r="B147" s="311"/>
      <c r="C147" s="312">
        <v>42475</v>
      </c>
      <c r="D147" s="313" t="s">
        <v>412</v>
      </c>
      <c r="E147" s="315">
        <v>0</v>
      </c>
      <c r="F147" s="314">
        <v>2500</v>
      </c>
      <c r="G147" s="316">
        <v>6494930</v>
      </c>
    </row>
    <row r="148" spans="1:7" ht="15.75" customHeight="1">
      <c r="A148" s="317">
        <v>145</v>
      </c>
      <c r="B148" s="318"/>
      <c r="C148" s="319">
        <v>42475</v>
      </c>
      <c r="D148" s="320" t="s">
        <v>487</v>
      </c>
      <c r="E148" s="322">
        <v>0</v>
      </c>
      <c r="F148" s="321">
        <v>33000</v>
      </c>
      <c r="G148" s="323">
        <v>6461930</v>
      </c>
    </row>
    <row r="149" spans="1:7" ht="15.75" customHeight="1">
      <c r="A149" s="310">
        <v>146</v>
      </c>
      <c r="B149" s="311"/>
      <c r="C149" s="312">
        <v>42478</v>
      </c>
      <c r="D149" s="313" t="s">
        <v>368</v>
      </c>
      <c r="E149" s="315">
        <v>0</v>
      </c>
      <c r="F149" s="314">
        <v>39000</v>
      </c>
      <c r="G149" s="316">
        <v>6422930</v>
      </c>
    </row>
    <row r="150" spans="1:7" ht="15.75" customHeight="1">
      <c r="A150" s="317">
        <v>147</v>
      </c>
      <c r="B150" s="318"/>
      <c r="C150" s="319">
        <v>42479</v>
      </c>
      <c r="D150" s="320" t="s">
        <v>410</v>
      </c>
      <c r="E150" s="322">
        <v>0</v>
      </c>
      <c r="F150" s="321">
        <v>45000</v>
      </c>
      <c r="G150" s="323">
        <v>6377930</v>
      </c>
    </row>
    <row r="151" spans="1:7" ht="15.75" customHeight="1">
      <c r="A151" s="310">
        <v>148</v>
      </c>
      <c r="B151" s="311"/>
      <c r="C151" s="312">
        <v>42480</v>
      </c>
      <c r="D151" s="313" t="s">
        <v>488</v>
      </c>
      <c r="E151" s="315">
        <v>0</v>
      </c>
      <c r="F151" s="314">
        <v>53210</v>
      </c>
      <c r="G151" s="316">
        <v>6324720</v>
      </c>
    </row>
    <row r="152" spans="1:7" ht="15.75" customHeight="1">
      <c r="A152" s="317">
        <v>149</v>
      </c>
      <c r="B152" s="318"/>
      <c r="C152" s="319">
        <v>42480</v>
      </c>
      <c r="D152" s="320" t="s">
        <v>489</v>
      </c>
      <c r="E152" s="322">
        <v>0</v>
      </c>
      <c r="F152" s="321">
        <v>66000</v>
      </c>
      <c r="G152" s="323">
        <v>6258720</v>
      </c>
    </row>
    <row r="153" spans="1:7" ht="15.75" customHeight="1">
      <c r="A153" s="310">
        <v>150</v>
      </c>
      <c r="B153" s="311"/>
      <c r="C153" s="312">
        <v>42480</v>
      </c>
      <c r="D153" s="313" t="s">
        <v>490</v>
      </c>
      <c r="E153" s="314">
        <v>10000</v>
      </c>
      <c r="F153" s="315">
        <v>0</v>
      </c>
      <c r="G153" s="316">
        <v>6268720</v>
      </c>
    </row>
    <row r="154" spans="1:7" ht="15.75" customHeight="1">
      <c r="A154" s="317">
        <v>151</v>
      </c>
      <c r="B154" s="318"/>
      <c r="C154" s="319">
        <v>42482</v>
      </c>
      <c r="D154" s="320" t="s">
        <v>491</v>
      </c>
      <c r="E154" s="322">
        <v>0</v>
      </c>
      <c r="F154" s="321">
        <v>10230</v>
      </c>
      <c r="G154" s="323">
        <v>6258490</v>
      </c>
    </row>
    <row r="155" spans="1:7" ht="15.75" customHeight="1">
      <c r="A155" s="310">
        <v>152</v>
      </c>
      <c r="B155" s="311"/>
      <c r="C155" s="312">
        <v>42482</v>
      </c>
      <c r="D155" s="313" t="s">
        <v>492</v>
      </c>
      <c r="E155" s="315">
        <v>0</v>
      </c>
      <c r="F155" s="314">
        <v>12080</v>
      </c>
      <c r="G155" s="316">
        <v>6246410</v>
      </c>
    </row>
    <row r="156" spans="1:7" ht="15.75" customHeight="1">
      <c r="A156" s="317">
        <v>153</v>
      </c>
      <c r="B156" s="318"/>
      <c r="C156" s="319">
        <v>42482</v>
      </c>
      <c r="D156" s="320" t="s">
        <v>493</v>
      </c>
      <c r="E156" s="322">
        <v>0</v>
      </c>
      <c r="F156" s="321">
        <v>77000</v>
      </c>
      <c r="G156" s="323">
        <v>6169410</v>
      </c>
    </row>
    <row r="157" spans="1:7" ht="15.75" customHeight="1">
      <c r="A157" s="310">
        <v>154</v>
      </c>
      <c r="B157" s="311"/>
      <c r="C157" s="312">
        <v>42482</v>
      </c>
      <c r="D157" s="313" t="s">
        <v>494</v>
      </c>
      <c r="E157" s="314">
        <v>10071350</v>
      </c>
      <c r="F157" s="315">
        <v>0</v>
      </c>
      <c r="G157" s="316">
        <v>16240760</v>
      </c>
    </row>
    <row r="158" spans="1:7" ht="15.75" customHeight="1">
      <c r="A158" s="317">
        <v>155</v>
      </c>
      <c r="B158" s="318"/>
      <c r="C158" s="319">
        <v>42482</v>
      </c>
      <c r="D158" s="320" t="s">
        <v>495</v>
      </c>
      <c r="E158" s="321">
        <v>6000000</v>
      </c>
      <c r="F158" s="322">
        <v>0</v>
      </c>
      <c r="G158" s="323">
        <v>22240760</v>
      </c>
    </row>
    <row r="159" spans="1:7" ht="15.75" customHeight="1">
      <c r="A159" s="310">
        <v>156</v>
      </c>
      <c r="B159" s="311"/>
      <c r="C159" s="312">
        <v>42485</v>
      </c>
      <c r="D159" s="313" t="s">
        <v>496</v>
      </c>
      <c r="E159" s="315">
        <v>0</v>
      </c>
      <c r="F159" s="314">
        <v>1964000</v>
      </c>
      <c r="G159" s="316">
        <v>20276760</v>
      </c>
    </row>
    <row r="160" spans="1:7" ht="15.75" customHeight="1">
      <c r="A160" s="317">
        <v>157</v>
      </c>
      <c r="B160" s="329"/>
      <c r="C160" s="319">
        <v>42485</v>
      </c>
      <c r="D160" s="320" t="s">
        <v>497</v>
      </c>
      <c r="E160" s="322">
        <v>0</v>
      </c>
      <c r="F160" s="321">
        <v>40000</v>
      </c>
      <c r="G160" s="323">
        <v>20236760</v>
      </c>
    </row>
    <row r="161" spans="1:7" ht="15.75" customHeight="1">
      <c r="A161" s="310">
        <v>158</v>
      </c>
      <c r="B161" s="379"/>
      <c r="C161" s="312">
        <v>42485</v>
      </c>
      <c r="D161" s="313" t="s">
        <v>498</v>
      </c>
      <c r="E161" s="315">
        <v>0</v>
      </c>
      <c r="F161" s="314">
        <v>194790</v>
      </c>
      <c r="G161" s="316">
        <v>20041970</v>
      </c>
    </row>
    <row r="162" spans="1:7" ht="15.75" customHeight="1">
      <c r="A162" s="317">
        <v>159</v>
      </c>
      <c r="B162" s="318" t="s">
        <v>567</v>
      </c>
      <c r="C162" s="319">
        <v>42485</v>
      </c>
      <c r="D162" s="320" t="s">
        <v>499</v>
      </c>
      <c r="E162" s="322">
        <v>0</v>
      </c>
      <c r="F162" s="321">
        <v>167000</v>
      </c>
      <c r="G162" s="323">
        <v>19874970</v>
      </c>
    </row>
    <row r="163" spans="1:7" ht="15.75" customHeight="1">
      <c r="A163" s="310">
        <v>160</v>
      </c>
      <c r="B163" s="311"/>
      <c r="C163" s="312">
        <v>42485</v>
      </c>
      <c r="D163" s="313" t="s">
        <v>500</v>
      </c>
      <c r="E163" s="315">
        <v>0</v>
      </c>
      <c r="F163" s="314">
        <v>1693850</v>
      </c>
      <c r="G163" s="316">
        <v>18181120</v>
      </c>
    </row>
    <row r="164" spans="1:7" ht="15.75" customHeight="1">
      <c r="A164" s="317">
        <v>161</v>
      </c>
      <c r="B164" s="318"/>
      <c r="C164" s="319">
        <v>42485</v>
      </c>
      <c r="D164" s="320" t="s">
        <v>501</v>
      </c>
      <c r="E164" s="322">
        <v>0</v>
      </c>
      <c r="F164" s="321">
        <v>164630</v>
      </c>
      <c r="G164" s="323">
        <v>18016490</v>
      </c>
    </row>
    <row r="165" spans="1:7" ht="15.75" customHeight="1">
      <c r="A165" s="310">
        <v>162</v>
      </c>
      <c r="B165" s="311"/>
      <c r="C165" s="312">
        <v>42485</v>
      </c>
      <c r="D165" s="313" t="s">
        <v>502</v>
      </c>
      <c r="E165" s="315">
        <v>0</v>
      </c>
      <c r="F165" s="314">
        <v>141154</v>
      </c>
      <c r="G165" s="316">
        <v>17875336</v>
      </c>
    </row>
    <row r="166" spans="1:7" ht="15.75" customHeight="1">
      <c r="A166" s="317">
        <v>163</v>
      </c>
      <c r="B166" s="318"/>
      <c r="C166" s="319">
        <v>42485</v>
      </c>
      <c r="D166" s="320" t="s">
        <v>503</v>
      </c>
      <c r="E166" s="321">
        <v>67500</v>
      </c>
      <c r="F166" s="322">
        <v>0</v>
      </c>
      <c r="G166" s="323">
        <v>17942836</v>
      </c>
    </row>
    <row r="167" spans="1:7" ht="15.75" customHeight="1">
      <c r="A167" s="310">
        <v>164</v>
      </c>
      <c r="B167" s="311"/>
      <c r="C167" s="312">
        <v>42485</v>
      </c>
      <c r="D167" s="313" t="s">
        <v>504</v>
      </c>
      <c r="E167" s="314">
        <v>59100</v>
      </c>
      <c r="F167" s="315">
        <v>0</v>
      </c>
      <c r="G167" s="316">
        <v>18001936</v>
      </c>
    </row>
    <row r="168" spans="1:7" ht="15.75" customHeight="1">
      <c r="A168" s="317">
        <v>165</v>
      </c>
      <c r="B168" s="318"/>
      <c r="C168" s="319">
        <v>42485</v>
      </c>
      <c r="D168" s="320" t="s">
        <v>505</v>
      </c>
      <c r="E168" s="321">
        <v>48300</v>
      </c>
      <c r="F168" s="322">
        <v>0</v>
      </c>
      <c r="G168" s="323">
        <v>18050236</v>
      </c>
    </row>
    <row r="169" spans="1:7" ht="15.75" customHeight="1">
      <c r="A169" s="310">
        <v>166</v>
      </c>
      <c r="B169" s="311"/>
      <c r="C169" s="312">
        <v>42485</v>
      </c>
      <c r="D169" s="313" t="s">
        <v>506</v>
      </c>
      <c r="E169" s="314">
        <v>16600</v>
      </c>
      <c r="F169" s="315">
        <v>0</v>
      </c>
      <c r="G169" s="316">
        <v>18066836</v>
      </c>
    </row>
    <row r="170" spans="1:7" ht="15.75" customHeight="1">
      <c r="A170" s="317">
        <v>167</v>
      </c>
      <c r="B170" s="318"/>
      <c r="C170" s="319">
        <v>42485</v>
      </c>
      <c r="D170" s="320" t="s">
        <v>507</v>
      </c>
      <c r="E170" s="321">
        <v>10000</v>
      </c>
      <c r="F170" s="322">
        <v>0</v>
      </c>
      <c r="G170" s="323">
        <v>18076836</v>
      </c>
    </row>
    <row r="171" spans="1:7" ht="15.75" customHeight="1">
      <c r="A171" s="310">
        <v>168</v>
      </c>
      <c r="B171" s="311"/>
      <c r="C171" s="312">
        <v>42486</v>
      </c>
      <c r="D171" s="313" t="s">
        <v>508</v>
      </c>
      <c r="E171" s="315">
        <v>0</v>
      </c>
      <c r="F171" s="314">
        <v>180000</v>
      </c>
      <c r="G171" s="316">
        <v>17896836</v>
      </c>
    </row>
    <row r="172" spans="1:7" ht="15.75" customHeight="1">
      <c r="A172" s="317">
        <v>169</v>
      </c>
      <c r="B172" s="318"/>
      <c r="C172" s="319">
        <v>42487</v>
      </c>
      <c r="D172" s="320" t="s">
        <v>368</v>
      </c>
      <c r="E172" s="322">
        <v>0</v>
      </c>
      <c r="F172" s="321">
        <v>39000</v>
      </c>
      <c r="G172" s="323">
        <v>17857836</v>
      </c>
    </row>
    <row r="173" spans="1:7" ht="15.75" customHeight="1">
      <c r="A173" s="310">
        <v>170</v>
      </c>
      <c r="B173" s="311"/>
      <c r="C173" s="312">
        <v>42487</v>
      </c>
      <c r="D173" s="313" t="s">
        <v>509</v>
      </c>
      <c r="E173" s="314">
        <v>10000</v>
      </c>
      <c r="F173" s="315">
        <v>0</v>
      </c>
      <c r="G173" s="316">
        <v>17867836</v>
      </c>
    </row>
    <row r="174" spans="1:7" ht="15.75" customHeight="1">
      <c r="A174" s="317">
        <v>171</v>
      </c>
      <c r="B174" s="318"/>
      <c r="C174" s="319">
        <v>42489</v>
      </c>
      <c r="D174" s="320" t="s">
        <v>510</v>
      </c>
      <c r="E174" s="322">
        <v>0</v>
      </c>
      <c r="F174" s="321">
        <v>207900</v>
      </c>
      <c r="G174" s="323">
        <v>17659936</v>
      </c>
    </row>
    <row r="175" spans="1:7" ht="15.75" customHeight="1">
      <c r="A175" s="310">
        <v>172</v>
      </c>
      <c r="B175" s="311"/>
      <c r="C175" s="312">
        <v>42489</v>
      </c>
      <c r="D175" s="313" t="s">
        <v>511</v>
      </c>
      <c r="E175" s="314">
        <v>200000</v>
      </c>
      <c r="F175" s="315">
        <v>0</v>
      </c>
      <c r="G175" s="316">
        <v>17859936</v>
      </c>
    </row>
    <row r="176" spans="1:7" ht="15.75" customHeight="1">
      <c r="A176" s="317">
        <v>173</v>
      </c>
      <c r="B176" s="318"/>
      <c r="C176" s="319">
        <v>42492</v>
      </c>
      <c r="D176" s="320" t="s">
        <v>410</v>
      </c>
      <c r="E176" s="322">
        <v>0</v>
      </c>
      <c r="F176" s="321">
        <v>50000</v>
      </c>
      <c r="G176" s="323">
        <v>17809936</v>
      </c>
    </row>
    <row r="177" spans="1:7" ht="15.75" customHeight="1">
      <c r="A177" s="310">
        <v>174</v>
      </c>
      <c r="B177" s="311"/>
      <c r="C177" s="312">
        <v>42494</v>
      </c>
      <c r="D177" s="313" t="s">
        <v>512</v>
      </c>
      <c r="E177" s="314">
        <v>15900</v>
      </c>
      <c r="F177" s="315">
        <v>0</v>
      </c>
      <c r="G177" s="316">
        <v>17825836</v>
      </c>
    </row>
    <row r="178" spans="1:7" ht="15.75" customHeight="1">
      <c r="A178" s="317">
        <v>175</v>
      </c>
      <c r="B178" s="318"/>
      <c r="C178" s="319">
        <v>42494</v>
      </c>
      <c r="D178" s="320" t="s">
        <v>513</v>
      </c>
      <c r="E178" s="321">
        <v>15100</v>
      </c>
      <c r="F178" s="322">
        <v>0</v>
      </c>
      <c r="G178" s="323">
        <v>17840936</v>
      </c>
    </row>
    <row r="179" spans="1:7" ht="15.75" customHeight="1">
      <c r="A179" s="310">
        <v>176</v>
      </c>
      <c r="B179" s="311"/>
      <c r="C179" s="312">
        <v>42494</v>
      </c>
      <c r="D179" s="313" t="s">
        <v>514</v>
      </c>
      <c r="E179" s="314">
        <v>20200</v>
      </c>
      <c r="F179" s="315">
        <v>0</v>
      </c>
      <c r="G179" s="316">
        <v>17861136</v>
      </c>
    </row>
    <row r="180" spans="1:7" ht="15.75" customHeight="1">
      <c r="A180" s="317">
        <v>177</v>
      </c>
      <c r="B180" s="318"/>
      <c r="C180" s="319">
        <v>42494</v>
      </c>
      <c r="D180" s="320" t="s">
        <v>368</v>
      </c>
      <c r="E180" s="322">
        <v>0</v>
      </c>
      <c r="F180" s="321">
        <v>40000</v>
      </c>
      <c r="G180" s="323">
        <v>17821136</v>
      </c>
    </row>
    <row r="181" spans="1:7" ht="15.75" customHeight="1">
      <c r="A181" s="310">
        <v>178</v>
      </c>
      <c r="B181" s="311"/>
      <c r="C181" s="312">
        <v>42494</v>
      </c>
      <c r="D181" s="313" t="s">
        <v>515</v>
      </c>
      <c r="E181" s="315">
        <v>0</v>
      </c>
      <c r="F181" s="314">
        <v>230000</v>
      </c>
      <c r="G181" s="316">
        <v>17591136</v>
      </c>
    </row>
    <row r="182" spans="1:7" ht="15.75" customHeight="1">
      <c r="A182" s="317">
        <v>179</v>
      </c>
      <c r="B182" s="318"/>
      <c r="C182" s="319">
        <v>42499</v>
      </c>
      <c r="D182" s="320" t="s">
        <v>516</v>
      </c>
      <c r="E182" s="322">
        <v>0</v>
      </c>
      <c r="F182" s="321">
        <v>7000</v>
      </c>
      <c r="G182" s="323">
        <v>17584136</v>
      </c>
    </row>
    <row r="183" spans="1:7" ht="15.75" customHeight="1">
      <c r="A183" s="310">
        <v>180</v>
      </c>
      <c r="B183" s="311"/>
      <c r="C183" s="312">
        <v>42500</v>
      </c>
      <c r="D183" s="313" t="s">
        <v>517</v>
      </c>
      <c r="E183" s="315">
        <v>0</v>
      </c>
      <c r="F183" s="314">
        <v>64990</v>
      </c>
      <c r="G183" s="316">
        <v>17519146</v>
      </c>
    </row>
    <row r="184" spans="1:7" ht="15.75" customHeight="1">
      <c r="A184" s="317">
        <v>181</v>
      </c>
      <c r="B184" s="318"/>
      <c r="C184" s="319">
        <v>42500</v>
      </c>
      <c r="D184" s="320" t="s">
        <v>518</v>
      </c>
      <c r="E184" s="322">
        <v>0</v>
      </c>
      <c r="F184" s="321">
        <v>27000</v>
      </c>
      <c r="G184" s="323">
        <v>17492146</v>
      </c>
    </row>
    <row r="185" spans="1:7" ht="15.75" customHeight="1">
      <c r="A185" s="310">
        <v>182</v>
      </c>
      <c r="B185" s="311"/>
      <c r="C185" s="312">
        <v>42502</v>
      </c>
      <c r="D185" s="313" t="s">
        <v>519</v>
      </c>
      <c r="E185" s="315">
        <v>0</v>
      </c>
      <c r="F185" s="314">
        <v>40000</v>
      </c>
      <c r="G185" s="316">
        <v>17452146</v>
      </c>
    </row>
    <row r="186" spans="1:7" ht="15.75" customHeight="1">
      <c r="A186" s="317">
        <v>183</v>
      </c>
      <c r="B186" s="318"/>
      <c r="C186" s="319">
        <v>42502</v>
      </c>
      <c r="D186" s="320" t="s">
        <v>410</v>
      </c>
      <c r="E186" s="322">
        <v>0</v>
      </c>
      <c r="F186" s="321">
        <v>50000</v>
      </c>
      <c r="G186" s="323">
        <v>17402146</v>
      </c>
    </row>
    <row r="187" spans="1:7" ht="15.75" customHeight="1">
      <c r="A187" s="310">
        <v>184</v>
      </c>
      <c r="B187" s="311"/>
      <c r="C187" s="312">
        <v>42503</v>
      </c>
      <c r="D187" s="313" t="s">
        <v>412</v>
      </c>
      <c r="E187" s="315">
        <v>0</v>
      </c>
      <c r="F187" s="314">
        <v>49900</v>
      </c>
      <c r="G187" s="316">
        <v>17352246</v>
      </c>
    </row>
    <row r="188" spans="1:7" ht="15.75" customHeight="1">
      <c r="A188" s="317">
        <v>185</v>
      </c>
      <c r="B188" s="318"/>
      <c r="C188" s="319">
        <v>42507</v>
      </c>
      <c r="D188" s="320" t="s">
        <v>520</v>
      </c>
      <c r="E188" s="322">
        <v>0</v>
      </c>
      <c r="F188" s="321">
        <v>46740</v>
      </c>
      <c r="G188" s="323">
        <v>17305506</v>
      </c>
    </row>
    <row r="189" spans="1:7" ht="15.75" customHeight="1">
      <c r="A189" s="310">
        <v>186</v>
      </c>
      <c r="B189" s="311"/>
      <c r="C189" s="312">
        <v>42507</v>
      </c>
      <c r="D189" s="313" t="s">
        <v>368</v>
      </c>
      <c r="E189" s="315">
        <v>0</v>
      </c>
      <c r="F189" s="314">
        <v>40000</v>
      </c>
      <c r="G189" s="316">
        <v>17265506</v>
      </c>
    </row>
    <row r="190" spans="1:7" ht="15.75" customHeight="1">
      <c r="A190" s="317">
        <v>187</v>
      </c>
      <c r="B190" s="318"/>
      <c r="C190" s="319">
        <v>42509</v>
      </c>
      <c r="D190" s="320" t="s">
        <v>521</v>
      </c>
      <c r="E190" s="322">
        <v>0</v>
      </c>
      <c r="F190" s="321">
        <v>21620</v>
      </c>
      <c r="G190" s="323">
        <v>17243886</v>
      </c>
    </row>
    <row r="191" spans="1:7" ht="15.75" customHeight="1">
      <c r="A191" s="310">
        <v>188</v>
      </c>
      <c r="B191" s="311"/>
      <c r="C191" s="312">
        <v>42509</v>
      </c>
      <c r="D191" s="313" t="s">
        <v>522</v>
      </c>
      <c r="E191" s="315">
        <v>0</v>
      </c>
      <c r="F191" s="314">
        <v>9920</v>
      </c>
      <c r="G191" s="316">
        <v>17233966</v>
      </c>
    </row>
    <row r="192" spans="1:7" ht="15.75" customHeight="1">
      <c r="A192" s="317">
        <v>189</v>
      </c>
      <c r="B192" s="329"/>
      <c r="C192" s="319">
        <v>42509</v>
      </c>
      <c r="D192" s="320" t="s">
        <v>523</v>
      </c>
      <c r="E192" s="322">
        <v>0</v>
      </c>
      <c r="F192" s="321">
        <v>66000</v>
      </c>
      <c r="G192" s="323">
        <v>17167966</v>
      </c>
    </row>
    <row r="193" spans="1:7" ht="15.75" customHeight="1">
      <c r="A193" s="310">
        <v>190</v>
      </c>
      <c r="B193" s="379"/>
      <c r="C193" s="312">
        <v>42509</v>
      </c>
      <c r="D193" s="313" t="s">
        <v>424</v>
      </c>
      <c r="E193" s="315">
        <v>0</v>
      </c>
      <c r="F193" s="314">
        <v>158400</v>
      </c>
      <c r="G193" s="316">
        <v>17009566</v>
      </c>
    </row>
    <row r="194" spans="1:7" ht="15.75" customHeight="1">
      <c r="A194" s="317">
        <v>191</v>
      </c>
      <c r="B194" s="318" t="s">
        <v>567</v>
      </c>
      <c r="C194" s="319">
        <v>42510</v>
      </c>
      <c r="D194" s="320" t="s">
        <v>524</v>
      </c>
      <c r="E194" s="322">
        <v>0</v>
      </c>
      <c r="F194" s="321">
        <v>53210</v>
      </c>
      <c r="G194" s="323">
        <v>16956356</v>
      </c>
    </row>
    <row r="195" spans="1:7" ht="15.75" customHeight="1">
      <c r="A195" s="310">
        <v>192</v>
      </c>
      <c r="B195" s="311"/>
      <c r="C195" s="312">
        <v>42510</v>
      </c>
      <c r="D195" s="313" t="s">
        <v>525</v>
      </c>
      <c r="E195" s="314">
        <v>21100</v>
      </c>
      <c r="F195" s="315">
        <v>0</v>
      </c>
      <c r="G195" s="316">
        <v>16977456</v>
      </c>
    </row>
    <row r="196" spans="1:7" ht="15.75" customHeight="1">
      <c r="A196" s="317">
        <v>193</v>
      </c>
      <c r="B196" s="318"/>
      <c r="C196" s="319">
        <v>42510</v>
      </c>
      <c r="D196" s="320" t="s">
        <v>526</v>
      </c>
      <c r="E196" s="321">
        <v>19400</v>
      </c>
      <c r="F196" s="322">
        <v>0</v>
      </c>
      <c r="G196" s="323">
        <v>16996856</v>
      </c>
    </row>
    <row r="197" spans="1:7" ht="15.75" customHeight="1">
      <c r="A197" s="310">
        <v>194</v>
      </c>
      <c r="B197" s="311"/>
      <c r="C197" s="312">
        <v>42510</v>
      </c>
      <c r="D197" s="313" t="s">
        <v>527</v>
      </c>
      <c r="E197" s="314">
        <v>18900</v>
      </c>
      <c r="F197" s="315">
        <v>0</v>
      </c>
      <c r="G197" s="316">
        <v>17015756</v>
      </c>
    </row>
    <row r="198" spans="1:7" ht="15.75" customHeight="1">
      <c r="A198" s="317">
        <v>195</v>
      </c>
      <c r="B198" s="318"/>
      <c r="C198" s="319">
        <v>42510</v>
      </c>
      <c r="D198" s="320" t="s">
        <v>528</v>
      </c>
      <c r="E198" s="321">
        <v>20000</v>
      </c>
      <c r="F198" s="322">
        <v>0</v>
      </c>
      <c r="G198" s="323">
        <v>17035756</v>
      </c>
    </row>
    <row r="199" spans="1:7" ht="15.75" customHeight="1">
      <c r="A199" s="310">
        <v>196</v>
      </c>
      <c r="B199" s="311"/>
      <c r="C199" s="312">
        <v>42510</v>
      </c>
      <c r="D199" s="313" t="s">
        <v>529</v>
      </c>
      <c r="E199" s="314">
        <v>10000</v>
      </c>
      <c r="F199" s="315">
        <v>0</v>
      </c>
      <c r="G199" s="316">
        <v>17045756</v>
      </c>
    </row>
    <row r="200" spans="1:7" ht="15.75" customHeight="1">
      <c r="A200" s="317">
        <v>197</v>
      </c>
      <c r="B200" s="318"/>
      <c r="C200" s="319">
        <v>42514</v>
      </c>
      <c r="D200" s="320" t="s">
        <v>530</v>
      </c>
      <c r="E200" s="322">
        <v>0</v>
      </c>
      <c r="F200" s="321">
        <v>50000</v>
      </c>
      <c r="G200" s="323">
        <v>16995756</v>
      </c>
    </row>
    <row r="201" spans="1:7" ht="15.75" customHeight="1">
      <c r="A201" s="310">
        <v>198</v>
      </c>
      <c r="B201" s="311"/>
      <c r="C201" s="312">
        <v>42514</v>
      </c>
      <c r="D201" s="313" t="s">
        <v>368</v>
      </c>
      <c r="E201" s="315">
        <v>0</v>
      </c>
      <c r="F201" s="314">
        <v>40000</v>
      </c>
      <c r="G201" s="316">
        <v>16955756</v>
      </c>
    </row>
    <row r="202" spans="1:7" ht="15.75" customHeight="1">
      <c r="A202" s="317">
        <v>199</v>
      </c>
      <c r="B202" s="318"/>
      <c r="C202" s="319">
        <v>42514</v>
      </c>
      <c r="D202" s="320" t="s">
        <v>478</v>
      </c>
      <c r="E202" s="321">
        <v>100000</v>
      </c>
      <c r="F202" s="322">
        <v>0</v>
      </c>
      <c r="G202" s="323">
        <v>17055756</v>
      </c>
    </row>
    <row r="203" spans="1:7" ht="15.75" customHeight="1">
      <c r="A203" s="310">
        <v>200</v>
      </c>
      <c r="B203" s="311"/>
      <c r="C203" s="312">
        <v>42515</v>
      </c>
      <c r="D203" s="313" t="s">
        <v>531</v>
      </c>
      <c r="E203" s="315">
        <v>0</v>
      </c>
      <c r="F203" s="314">
        <v>1457160</v>
      </c>
      <c r="G203" s="316">
        <v>15598596</v>
      </c>
    </row>
    <row r="204" spans="1:7" ht="15.75" customHeight="1">
      <c r="A204" s="317">
        <v>201</v>
      </c>
      <c r="B204" s="318"/>
      <c r="C204" s="319">
        <v>42515</v>
      </c>
      <c r="D204" s="320" t="s">
        <v>532</v>
      </c>
      <c r="E204" s="322">
        <v>0</v>
      </c>
      <c r="F204" s="321">
        <v>29680</v>
      </c>
      <c r="G204" s="323">
        <v>15568916</v>
      </c>
    </row>
    <row r="205" spans="1:7" ht="15.75" customHeight="1">
      <c r="A205" s="310">
        <v>202</v>
      </c>
      <c r="B205" s="311"/>
      <c r="C205" s="312">
        <v>42515</v>
      </c>
      <c r="D205" s="313" t="s">
        <v>533</v>
      </c>
      <c r="E205" s="315">
        <v>0</v>
      </c>
      <c r="F205" s="314">
        <v>144510</v>
      </c>
      <c r="G205" s="316">
        <v>15424406</v>
      </c>
    </row>
    <row r="206" spans="1:7" ht="15.75" customHeight="1">
      <c r="A206" s="317">
        <v>203</v>
      </c>
      <c r="B206" s="318"/>
      <c r="C206" s="319">
        <v>42515</v>
      </c>
      <c r="D206" s="320" t="s">
        <v>534</v>
      </c>
      <c r="E206" s="322">
        <v>0</v>
      </c>
      <c r="F206" s="321">
        <v>1693850</v>
      </c>
      <c r="G206" s="323">
        <v>13730556</v>
      </c>
    </row>
    <row r="207" spans="1:7" ht="15.75" customHeight="1">
      <c r="A207" s="310">
        <v>204</v>
      </c>
      <c r="B207" s="311"/>
      <c r="C207" s="312">
        <v>42515</v>
      </c>
      <c r="D207" s="313" t="s">
        <v>535</v>
      </c>
      <c r="E207" s="315">
        <v>0</v>
      </c>
      <c r="F207" s="314">
        <v>164630</v>
      </c>
      <c r="G207" s="316">
        <v>13565926</v>
      </c>
    </row>
    <row r="208" spans="1:7" ht="15.75" customHeight="1">
      <c r="A208" s="317">
        <v>205</v>
      </c>
      <c r="B208" s="318"/>
      <c r="C208" s="319">
        <v>42515</v>
      </c>
      <c r="D208" s="320" t="s">
        <v>536</v>
      </c>
      <c r="E208" s="322">
        <v>0</v>
      </c>
      <c r="F208" s="321">
        <v>141154</v>
      </c>
      <c r="G208" s="323">
        <v>13424772</v>
      </c>
    </row>
    <row r="209" spans="1:7" ht="15.75" customHeight="1">
      <c r="A209" s="310">
        <v>206</v>
      </c>
      <c r="B209" s="311"/>
      <c r="C209" s="312">
        <v>42515</v>
      </c>
      <c r="D209" s="313" t="s">
        <v>537</v>
      </c>
      <c r="E209" s="315">
        <v>0</v>
      </c>
      <c r="F209" s="314">
        <v>880000</v>
      </c>
      <c r="G209" s="316">
        <v>12544772</v>
      </c>
    </row>
    <row r="210" spans="1:7" ht="15.75" customHeight="1">
      <c r="A210" s="317">
        <v>207</v>
      </c>
      <c r="B210" s="318"/>
      <c r="C210" s="319">
        <v>42515</v>
      </c>
      <c r="D210" s="320" t="s">
        <v>538</v>
      </c>
      <c r="E210" s="321">
        <v>10000</v>
      </c>
      <c r="F210" s="322">
        <v>0</v>
      </c>
      <c r="G210" s="323">
        <v>12554772</v>
      </c>
    </row>
    <row r="211" spans="1:7" ht="15.75" customHeight="1">
      <c r="A211" s="310">
        <v>208</v>
      </c>
      <c r="B211" s="311"/>
      <c r="C211" s="312">
        <v>42516</v>
      </c>
      <c r="D211" s="313" t="s">
        <v>539</v>
      </c>
      <c r="E211" s="314">
        <v>5000</v>
      </c>
      <c r="F211" s="315">
        <v>0</v>
      </c>
      <c r="G211" s="316">
        <v>12559772</v>
      </c>
    </row>
    <row r="212" spans="1:7" ht="15.75" customHeight="1">
      <c r="A212" s="317">
        <v>209</v>
      </c>
      <c r="B212" s="318"/>
      <c r="C212" s="319">
        <v>42516</v>
      </c>
      <c r="D212" s="320" t="s">
        <v>540</v>
      </c>
      <c r="E212" s="321">
        <v>1120</v>
      </c>
      <c r="F212" s="322">
        <v>0</v>
      </c>
      <c r="G212" s="323">
        <v>12560892</v>
      </c>
    </row>
    <row r="213" spans="1:7" ht="15.75" customHeight="1">
      <c r="A213" s="310">
        <v>210</v>
      </c>
      <c r="B213" s="311"/>
      <c r="C213" s="312">
        <v>42517</v>
      </c>
      <c r="D213" s="313" t="s">
        <v>410</v>
      </c>
      <c r="E213" s="315">
        <v>0</v>
      </c>
      <c r="F213" s="314">
        <v>50000</v>
      </c>
      <c r="G213" s="316">
        <v>12510892</v>
      </c>
    </row>
    <row r="214" spans="1:7" ht="15.75" customHeight="1">
      <c r="A214" s="317">
        <v>211</v>
      </c>
      <c r="B214" s="318"/>
      <c r="C214" s="319">
        <v>42517</v>
      </c>
      <c r="D214" s="320" t="s">
        <v>541</v>
      </c>
      <c r="E214" s="321">
        <v>10000</v>
      </c>
      <c r="F214" s="322">
        <v>0</v>
      </c>
      <c r="G214" s="323">
        <v>12520892</v>
      </c>
    </row>
    <row r="215" spans="1:7" ht="15.75" customHeight="1">
      <c r="A215" s="310">
        <v>212</v>
      </c>
      <c r="B215" s="311"/>
      <c r="C215" s="312">
        <v>42520</v>
      </c>
      <c r="D215" s="313" t="s">
        <v>368</v>
      </c>
      <c r="E215" s="315">
        <v>0</v>
      </c>
      <c r="F215" s="314">
        <v>40000</v>
      </c>
      <c r="G215" s="316">
        <v>12480892</v>
      </c>
    </row>
    <row r="216" spans="1:7" ht="15.75" customHeight="1">
      <c r="A216" s="317">
        <v>213</v>
      </c>
      <c r="B216" s="318"/>
      <c r="C216" s="319">
        <v>42521</v>
      </c>
      <c r="D216" s="320" t="s">
        <v>542</v>
      </c>
      <c r="E216" s="321">
        <v>26900</v>
      </c>
      <c r="F216" s="322">
        <v>0</v>
      </c>
      <c r="G216" s="323">
        <v>12507792</v>
      </c>
    </row>
    <row r="217" spans="1:7" ht="15.75" customHeight="1">
      <c r="A217" s="310">
        <v>214</v>
      </c>
      <c r="B217" s="311"/>
      <c r="C217" s="312">
        <v>42521</v>
      </c>
      <c r="D217" s="313" t="s">
        <v>543</v>
      </c>
      <c r="E217" s="314">
        <v>21500</v>
      </c>
      <c r="F217" s="315">
        <v>0</v>
      </c>
      <c r="G217" s="316">
        <v>12529292</v>
      </c>
    </row>
    <row r="218" spans="1:7" ht="15.75" customHeight="1">
      <c r="A218" s="317">
        <v>215</v>
      </c>
      <c r="B218" s="318"/>
      <c r="C218" s="319">
        <v>42521</v>
      </c>
      <c r="D218" s="320" t="s">
        <v>544</v>
      </c>
      <c r="E218" s="321">
        <v>13500</v>
      </c>
      <c r="F218" s="322">
        <v>0</v>
      </c>
      <c r="G218" s="323">
        <v>12542792</v>
      </c>
    </row>
    <row r="219" spans="1:7" ht="15.75" customHeight="1">
      <c r="A219" s="310">
        <v>216</v>
      </c>
      <c r="B219" s="311"/>
      <c r="C219" s="312">
        <v>42521</v>
      </c>
      <c r="D219" s="313" t="s">
        <v>545</v>
      </c>
      <c r="E219" s="315">
        <v>0</v>
      </c>
      <c r="F219" s="314">
        <v>60000</v>
      </c>
      <c r="G219" s="316">
        <v>12482792</v>
      </c>
    </row>
    <row r="220" spans="1:7" ht="15.75" customHeight="1">
      <c r="A220" s="317">
        <v>217</v>
      </c>
      <c r="B220" s="318"/>
      <c r="C220" s="319">
        <v>42521</v>
      </c>
      <c r="D220" s="320" t="s">
        <v>546</v>
      </c>
      <c r="E220" s="321">
        <v>200000</v>
      </c>
      <c r="F220" s="322">
        <v>0</v>
      </c>
      <c r="G220" s="323">
        <v>12682792</v>
      </c>
    </row>
    <row r="221" spans="1:7" ht="15.75" customHeight="1">
      <c r="A221" s="310">
        <v>218</v>
      </c>
      <c r="B221" s="311"/>
      <c r="C221" s="312">
        <v>42522</v>
      </c>
      <c r="D221" s="313" t="s">
        <v>547</v>
      </c>
      <c r="E221" s="315">
        <v>0</v>
      </c>
      <c r="F221" s="314">
        <v>77000</v>
      </c>
      <c r="G221" s="316">
        <v>12605792</v>
      </c>
    </row>
    <row r="222" spans="1:7" ht="15.75" customHeight="1">
      <c r="A222" s="317">
        <v>219</v>
      </c>
      <c r="B222" s="318"/>
      <c r="C222" s="319">
        <v>42522</v>
      </c>
      <c r="D222" s="320" t="s">
        <v>548</v>
      </c>
      <c r="E222" s="322">
        <v>0</v>
      </c>
      <c r="F222" s="321">
        <v>39820</v>
      </c>
      <c r="G222" s="323">
        <v>12565972</v>
      </c>
    </row>
    <row r="223" spans="1:7" ht="15.75" customHeight="1">
      <c r="A223" s="310">
        <v>220</v>
      </c>
      <c r="B223" s="311"/>
      <c r="C223" s="312">
        <v>42528</v>
      </c>
      <c r="D223" s="313" t="s">
        <v>549</v>
      </c>
      <c r="E223" s="315">
        <v>0</v>
      </c>
      <c r="F223" s="314">
        <v>56610</v>
      </c>
      <c r="G223" s="316">
        <v>12509362</v>
      </c>
    </row>
    <row r="224" spans="1:7" ht="15.75" customHeight="1">
      <c r="A224" s="317">
        <v>221</v>
      </c>
      <c r="B224" s="329"/>
      <c r="C224" s="319">
        <v>42529</v>
      </c>
      <c r="D224" s="320" t="s">
        <v>368</v>
      </c>
      <c r="E224" s="322">
        <v>0</v>
      </c>
      <c r="F224" s="321">
        <v>40000</v>
      </c>
      <c r="G224" s="323">
        <v>12469362</v>
      </c>
    </row>
    <row r="225" spans="1:7" ht="15.75" customHeight="1">
      <c r="A225" s="310">
        <v>222</v>
      </c>
      <c r="B225" s="379"/>
      <c r="C225" s="312">
        <v>42530</v>
      </c>
      <c r="D225" s="313" t="s">
        <v>550</v>
      </c>
      <c r="E225" s="315">
        <v>0</v>
      </c>
      <c r="F225" s="314">
        <v>148000</v>
      </c>
      <c r="G225" s="316">
        <v>12321362</v>
      </c>
    </row>
    <row r="226" spans="1:7" ht="15.75" customHeight="1">
      <c r="A226" s="317">
        <v>223</v>
      </c>
      <c r="B226" s="318" t="s">
        <v>567</v>
      </c>
      <c r="C226" s="319">
        <v>42531</v>
      </c>
      <c r="D226" s="320" t="s">
        <v>551</v>
      </c>
      <c r="E226" s="322">
        <v>0</v>
      </c>
      <c r="F226" s="321">
        <v>29876</v>
      </c>
      <c r="G226" s="323">
        <v>12291486</v>
      </c>
    </row>
    <row r="227" spans="1:7" ht="15.75" customHeight="1">
      <c r="A227" s="310">
        <v>224</v>
      </c>
      <c r="B227" s="311"/>
      <c r="C227" s="312">
        <v>42531</v>
      </c>
      <c r="D227" s="313" t="s">
        <v>552</v>
      </c>
      <c r="E227" s="315">
        <v>0</v>
      </c>
      <c r="F227" s="314">
        <v>15000</v>
      </c>
      <c r="G227" s="316">
        <v>12276486</v>
      </c>
    </row>
    <row r="228" spans="1:7" ht="15.75" customHeight="1">
      <c r="A228" s="317">
        <v>225</v>
      </c>
      <c r="B228" s="318"/>
      <c r="C228" s="319">
        <v>42531</v>
      </c>
      <c r="D228" s="320" t="s">
        <v>553</v>
      </c>
      <c r="E228" s="322">
        <v>0</v>
      </c>
      <c r="F228" s="321">
        <v>61530</v>
      </c>
      <c r="G228" s="323">
        <v>12214956</v>
      </c>
    </row>
    <row r="229" spans="1:7" ht="15.75" customHeight="1">
      <c r="A229" s="310">
        <v>226</v>
      </c>
      <c r="B229" s="311"/>
      <c r="C229" s="312">
        <v>42535</v>
      </c>
      <c r="D229" s="313" t="s">
        <v>368</v>
      </c>
      <c r="E229" s="315">
        <v>0</v>
      </c>
      <c r="F229" s="314">
        <v>40000</v>
      </c>
      <c r="G229" s="316">
        <v>12174956</v>
      </c>
    </row>
    <row r="230" spans="1:7" ht="15.75" customHeight="1">
      <c r="A230" s="317">
        <v>227</v>
      </c>
      <c r="B230" s="318"/>
      <c r="C230" s="319">
        <v>42535</v>
      </c>
      <c r="D230" s="320" t="s">
        <v>554</v>
      </c>
      <c r="E230" s="321">
        <v>16600</v>
      </c>
      <c r="F230" s="322">
        <v>0</v>
      </c>
      <c r="G230" s="323">
        <v>12191556</v>
      </c>
    </row>
    <row r="231" spans="1:7" ht="15.75" customHeight="1">
      <c r="A231" s="310">
        <v>228</v>
      </c>
      <c r="B231" s="311"/>
      <c r="C231" s="312">
        <v>42535</v>
      </c>
      <c r="D231" s="313" t="s">
        <v>555</v>
      </c>
      <c r="E231" s="314">
        <v>30000</v>
      </c>
      <c r="F231" s="315">
        <v>0</v>
      </c>
      <c r="G231" s="316">
        <v>12221556</v>
      </c>
    </row>
    <row r="232" spans="1:7" ht="15.75" customHeight="1">
      <c r="A232" s="317">
        <v>229</v>
      </c>
      <c r="B232" s="318"/>
      <c r="C232" s="319">
        <v>42535</v>
      </c>
      <c r="D232" s="320" t="s">
        <v>556</v>
      </c>
      <c r="E232" s="321">
        <v>28400</v>
      </c>
      <c r="F232" s="322">
        <v>0</v>
      </c>
      <c r="G232" s="323">
        <v>12249956</v>
      </c>
    </row>
    <row r="233" spans="1:7" ht="15.75" customHeight="1">
      <c r="A233" s="310">
        <v>230</v>
      </c>
      <c r="B233" s="311"/>
      <c r="C233" s="312">
        <v>42538</v>
      </c>
      <c r="D233" s="313" t="s">
        <v>557</v>
      </c>
      <c r="E233" s="314">
        <v>5000</v>
      </c>
      <c r="F233" s="315">
        <v>0</v>
      </c>
      <c r="G233" s="316">
        <v>12254956</v>
      </c>
    </row>
    <row r="234" spans="1:7" ht="15.75" customHeight="1">
      <c r="A234" s="317">
        <v>231</v>
      </c>
      <c r="B234" s="318"/>
      <c r="C234" s="319">
        <v>42541</v>
      </c>
      <c r="D234" s="320" t="s">
        <v>558</v>
      </c>
      <c r="E234" s="322">
        <v>0</v>
      </c>
      <c r="F234" s="321">
        <v>53210</v>
      </c>
      <c r="G234" s="323">
        <v>12201746</v>
      </c>
    </row>
    <row r="235" spans="1:7" ht="15.75" customHeight="1">
      <c r="A235" s="310">
        <v>232</v>
      </c>
      <c r="B235" s="311"/>
      <c r="C235" s="312">
        <v>42541</v>
      </c>
      <c r="D235" s="313" t="s">
        <v>410</v>
      </c>
      <c r="E235" s="315">
        <v>0</v>
      </c>
      <c r="F235" s="314">
        <v>50000</v>
      </c>
      <c r="G235" s="316">
        <v>12151746</v>
      </c>
    </row>
    <row r="236" spans="1:7" ht="15.75" customHeight="1">
      <c r="A236" s="317">
        <v>233</v>
      </c>
      <c r="B236" s="318"/>
      <c r="C236" s="319">
        <v>42542</v>
      </c>
      <c r="D236" s="320" t="s">
        <v>368</v>
      </c>
      <c r="E236" s="322">
        <v>0</v>
      </c>
      <c r="F236" s="321">
        <v>40000</v>
      </c>
      <c r="G236" s="323">
        <v>12111746</v>
      </c>
    </row>
    <row r="237" spans="1:7" ht="15.75" customHeight="1">
      <c r="A237" s="310">
        <v>234</v>
      </c>
      <c r="B237" s="311"/>
      <c r="C237" s="312">
        <v>42542</v>
      </c>
      <c r="D237" s="313" t="s">
        <v>559</v>
      </c>
      <c r="E237" s="315">
        <v>0</v>
      </c>
      <c r="F237" s="314">
        <v>21620</v>
      </c>
      <c r="G237" s="316">
        <v>12090126</v>
      </c>
    </row>
    <row r="238" spans="1:7" ht="15.75" customHeight="1">
      <c r="A238" s="317">
        <v>235</v>
      </c>
      <c r="B238" s="318"/>
      <c r="C238" s="319">
        <v>42542</v>
      </c>
      <c r="D238" s="320" t="s">
        <v>560</v>
      </c>
      <c r="E238" s="322">
        <v>0</v>
      </c>
      <c r="F238" s="321">
        <v>66000</v>
      </c>
      <c r="G238" s="323">
        <v>12024126</v>
      </c>
    </row>
    <row r="239" spans="1:7" ht="15.75" customHeight="1">
      <c r="A239" s="310">
        <v>236</v>
      </c>
      <c r="B239" s="311"/>
      <c r="C239" s="312">
        <v>42542</v>
      </c>
      <c r="D239" s="313" t="s">
        <v>561</v>
      </c>
      <c r="E239" s="315">
        <v>0</v>
      </c>
      <c r="F239" s="314">
        <v>9670</v>
      </c>
      <c r="G239" s="316">
        <v>12014456</v>
      </c>
    </row>
    <row r="240" spans="1:7" ht="15.75" customHeight="1">
      <c r="A240" s="317">
        <v>237</v>
      </c>
      <c r="B240" s="318"/>
      <c r="C240" s="319">
        <v>42542</v>
      </c>
      <c r="D240" s="320" t="s">
        <v>424</v>
      </c>
      <c r="E240" s="322">
        <v>0</v>
      </c>
      <c r="F240" s="321">
        <v>96800</v>
      </c>
      <c r="G240" s="323">
        <v>11917656</v>
      </c>
    </row>
    <row r="241" spans="1:7" ht="15.75" customHeight="1">
      <c r="A241" s="310">
        <v>238</v>
      </c>
      <c r="B241" s="311"/>
      <c r="C241" s="312">
        <v>42543</v>
      </c>
      <c r="D241" s="313" t="s">
        <v>562</v>
      </c>
      <c r="E241" s="315">
        <v>0</v>
      </c>
      <c r="F241" s="314">
        <v>2680</v>
      </c>
      <c r="G241" s="316">
        <v>11914976</v>
      </c>
    </row>
    <row r="242" spans="1:7" ht="15.75" customHeight="1">
      <c r="A242" s="317">
        <v>239</v>
      </c>
      <c r="B242" s="318"/>
      <c r="C242" s="319">
        <v>42545</v>
      </c>
      <c r="D242" s="320" t="s">
        <v>563</v>
      </c>
      <c r="E242" s="322">
        <v>0</v>
      </c>
      <c r="F242" s="321">
        <v>1881000</v>
      </c>
      <c r="G242" s="323">
        <v>10033976</v>
      </c>
    </row>
    <row r="243" spans="1:7" ht="15.75" customHeight="1">
      <c r="A243" s="310">
        <v>240</v>
      </c>
      <c r="B243" s="311"/>
      <c r="C243" s="312">
        <v>42545</v>
      </c>
      <c r="D243" s="313" t="s">
        <v>564</v>
      </c>
      <c r="E243" s="315">
        <v>0</v>
      </c>
      <c r="F243" s="314">
        <v>182810</v>
      </c>
      <c r="G243" s="316">
        <v>9851166</v>
      </c>
    </row>
    <row r="244" spans="1:7" ht="15.75" customHeight="1">
      <c r="A244" s="317">
        <v>241</v>
      </c>
      <c r="B244" s="318"/>
      <c r="C244" s="319">
        <v>42545</v>
      </c>
      <c r="D244" s="320" t="s">
        <v>565</v>
      </c>
      <c r="E244" s="322">
        <v>0</v>
      </c>
      <c r="F244" s="321">
        <v>156750</v>
      </c>
      <c r="G244" s="323">
        <v>9694416</v>
      </c>
    </row>
    <row r="245" spans="1:7" ht="15.75" customHeight="1">
      <c r="A245" s="310">
        <v>242</v>
      </c>
      <c r="B245" s="311"/>
      <c r="C245" s="312">
        <v>42545</v>
      </c>
      <c r="D245" s="313" t="s">
        <v>566</v>
      </c>
      <c r="E245" s="315">
        <v>0</v>
      </c>
      <c r="F245" s="314">
        <v>440000</v>
      </c>
      <c r="G245" s="316">
        <v>9254416</v>
      </c>
    </row>
    <row r="246" spans="1:7" ht="15.75" customHeight="1">
      <c r="A246" s="317">
        <v>243</v>
      </c>
      <c r="B246" s="318"/>
      <c r="C246" s="319">
        <v>42545</v>
      </c>
      <c r="D246" s="320" t="s">
        <v>568</v>
      </c>
      <c r="E246" s="322">
        <v>0</v>
      </c>
      <c r="F246" s="321">
        <v>1693850</v>
      </c>
      <c r="G246" s="323">
        <v>7560566</v>
      </c>
    </row>
    <row r="247" spans="1:7" ht="15.75" customHeight="1">
      <c r="A247" s="310">
        <v>244</v>
      </c>
      <c r="B247" s="311"/>
      <c r="C247" s="312">
        <v>42545</v>
      </c>
      <c r="D247" s="313" t="s">
        <v>569</v>
      </c>
      <c r="E247" s="315">
        <v>0</v>
      </c>
      <c r="F247" s="314">
        <v>164630</v>
      </c>
      <c r="G247" s="316">
        <v>7395936</v>
      </c>
    </row>
    <row r="248" spans="1:7" ht="15.75" customHeight="1">
      <c r="A248" s="317">
        <v>245</v>
      </c>
      <c r="B248" s="318"/>
      <c r="C248" s="319">
        <v>42545</v>
      </c>
      <c r="D248" s="320" t="s">
        <v>570</v>
      </c>
      <c r="E248" s="322">
        <v>0</v>
      </c>
      <c r="F248" s="321">
        <v>141154</v>
      </c>
      <c r="G248" s="323">
        <v>7254782</v>
      </c>
    </row>
    <row r="249" spans="1:7" ht="15.75" customHeight="1">
      <c r="A249" s="310">
        <v>246</v>
      </c>
      <c r="B249" s="311"/>
      <c r="C249" s="312">
        <v>42545</v>
      </c>
      <c r="D249" s="313" t="s">
        <v>571</v>
      </c>
      <c r="E249" s="314">
        <v>18800</v>
      </c>
      <c r="F249" s="315">
        <v>0</v>
      </c>
      <c r="G249" s="316">
        <v>7273582</v>
      </c>
    </row>
    <row r="250" spans="1:7" ht="15.75" customHeight="1">
      <c r="A250" s="317">
        <v>247</v>
      </c>
      <c r="B250" s="318"/>
      <c r="C250" s="319">
        <v>42545</v>
      </c>
      <c r="D250" s="320" t="s">
        <v>572</v>
      </c>
      <c r="E250" s="321">
        <v>10300</v>
      </c>
      <c r="F250" s="322">
        <v>0</v>
      </c>
      <c r="G250" s="323">
        <v>7283882</v>
      </c>
    </row>
    <row r="251" spans="1:7" ht="15.75" customHeight="1">
      <c r="A251" s="310">
        <v>248</v>
      </c>
      <c r="B251" s="311"/>
      <c r="C251" s="312">
        <v>42545</v>
      </c>
      <c r="D251" s="313" t="s">
        <v>573</v>
      </c>
      <c r="E251" s="314">
        <v>12100</v>
      </c>
      <c r="F251" s="315">
        <v>0</v>
      </c>
      <c r="G251" s="316">
        <v>7295982</v>
      </c>
    </row>
    <row r="252" spans="1:7" ht="15.75" customHeight="1">
      <c r="A252" s="317">
        <v>249</v>
      </c>
      <c r="B252" s="318"/>
      <c r="C252" s="319">
        <v>42547</v>
      </c>
      <c r="D252" s="320" t="s">
        <v>574</v>
      </c>
      <c r="E252" s="321">
        <v>1575</v>
      </c>
      <c r="F252" s="322">
        <v>0</v>
      </c>
      <c r="G252" s="323">
        <v>7297557</v>
      </c>
    </row>
    <row r="253" spans="1:7" ht="15.75" customHeight="1">
      <c r="A253" s="310">
        <v>250</v>
      </c>
      <c r="B253" s="311"/>
      <c r="C253" s="312">
        <v>42547</v>
      </c>
      <c r="D253" s="313" t="s">
        <v>575</v>
      </c>
      <c r="E253" s="314">
        <v>2235</v>
      </c>
      <c r="F253" s="315">
        <v>0</v>
      </c>
      <c r="G253" s="316">
        <v>7299792</v>
      </c>
    </row>
    <row r="254" spans="1:7" ht="15.75" customHeight="1">
      <c r="A254" s="317">
        <v>251</v>
      </c>
      <c r="B254" s="318"/>
      <c r="C254" s="319">
        <v>42547</v>
      </c>
      <c r="D254" s="320" t="s">
        <v>576</v>
      </c>
      <c r="E254" s="321">
        <v>1234</v>
      </c>
      <c r="F254" s="322">
        <v>0</v>
      </c>
      <c r="G254" s="323">
        <v>7301026</v>
      </c>
    </row>
    <row r="255" spans="1:7" ht="15.75" customHeight="1">
      <c r="A255" s="310">
        <v>252</v>
      </c>
      <c r="B255" s="311"/>
      <c r="C255" s="312">
        <v>42547</v>
      </c>
      <c r="D255" s="313" t="s">
        <v>577</v>
      </c>
      <c r="E255" s="315">
        <v>16</v>
      </c>
      <c r="F255" s="315">
        <v>0</v>
      </c>
      <c r="G255" s="316">
        <v>7301042</v>
      </c>
    </row>
    <row r="256" spans="1:7" ht="15.75" customHeight="1">
      <c r="A256" s="317">
        <v>253</v>
      </c>
      <c r="B256" s="329"/>
      <c r="C256" s="319">
        <v>42547</v>
      </c>
      <c r="D256" s="320" t="s">
        <v>578</v>
      </c>
      <c r="E256" s="321">
        <v>1164</v>
      </c>
      <c r="F256" s="322">
        <v>0</v>
      </c>
      <c r="G256" s="323">
        <v>7302206</v>
      </c>
    </row>
    <row r="257" spans="1:7" ht="15.75" customHeight="1">
      <c r="A257" s="310">
        <v>254</v>
      </c>
      <c r="B257" s="379"/>
      <c r="C257" s="312">
        <v>42548</v>
      </c>
      <c r="D257" s="313" t="s">
        <v>368</v>
      </c>
      <c r="E257" s="315">
        <v>0</v>
      </c>
      <c r="F257" s="314">
        <v>40000</v>
      </c>
      <c r="G257" s="316">
        <v>7262206</v>
      </c>
    </row>
    <row r="258" spans="1:7" ht="15.75" customHeight="1">
      <c r="A258" s="317">
        <v>255</v>
      </c>
      <c r="B258" s="318" t="s">
        <v>567</v>
      </c>
      <c r="C258" s="319">
        <v>42548</v>
      </c>
      <c r="D258" s="320" t="s">
        <v>579</v>
      </c>
      <c r="E258" s="322">
        <v>0</v>
      </c>
      <c r="F258" s="321">
        <v>-240000</v>
      </c>
      <c r="G258" s="323">
        <v>7502206</v>
      </c>
    </row>
    <row r="259" spans="1:7" ht="15.75" customHeight="1">
      <c r="A259" s="310">
        <v>256</v>
      </c>
      <c r="B259" s="311"/>
      <c r="C259" s="312">
        <v>42548</v>
      </c>
      <c r="D259" s="313" t="s">
        <v>580</v>
      </c>
      <c r="E259" s="315">
        <v>0</v>
      </c>
      <c r="F259" s="314">
        <v>-230000</v>
      </c>
      <c r="G259" s="316">
        <v>7732206</v>
      </c>
    </row>
    <row r="260" spans="1:7" ht="15.75" customHeight="1">
      <c r="A260" s="317">
        <v>257</v>
      </c>
      <c r="B260" s="318"/>
      <c r="C260" s="319">
        <v>42548</v>
      </c>
      <c r="D260" s="320" t="s">
        <v>454</v>
      </c>
      <c r="E260" s="322">
        <v>0</v>
      </c>
      <c r="F260" s="321">
        <v>-230000</v>
      </c>
      <c r="G260" s="323">
        <v>7962206</v>
      </c>
    </row>
    <row r="261" spans="1:7" ht="15.75" customHeight="1">
      <c r="A261" s="310">
        <v>258</v>
      </c>
      <c r="B261" s="311"/>
      <c r="C261" s="312">
        <v>42548</v>
      </c>
      <c r="D261" s="313" t="s">
        <v>581</v>
      </c>
      <c r="E261" s="314">
        <v>10000</v>
      </c>
      <c r="F261" s="315">
        <v>0</v>
      </c>
      <c r="G261" s="316">
        <v>7972206</v>
      </c>
    </row>
    <row r="262" spans="1:7" ht="15.75" customHeight="1">
      <c r="A262" s="317">
        <v>259</v>
      </c>
      <c r="B262" s="318"/>
      <c r="C262" s="319">
        <v>42548</v>
      </c>
      <c r="D262" s="320" t="s">
        <v>582</v>
      </c>
      <c r="E262" s="321">
        <v>10000</v>
      </c>
      <c r="F262" s="322">
        <v>0</v>
      </c>
      <c r="G262" s="323">
        <v>7982206</v>
      </c>
    </row>
    <row r="263" spans="1:7" ht="15.75" customHeight="1">
      <c r="A263" s="310">
        <v>260</v>
      </c>
      <c r="B263" s="311"/>
      <c r="C263" s="312">
        <v>42548</v>
      </c>
      <c r="D263" s="313" t="s">
        <v>583</v>
      </c>
      <c r="E263" s="314">
        <v>10000</v>
      </c>
      <c r="F263" s="315">
        <v>0</v>
      </c>
      <c r="G263" s="316">
        <v>7992206</v>
      </c>
    </row>
    <row r="264" spans="1:7" ht="15.75" customHeight="1">
      <c r="A264" s="317">
        <v>261</v>
      </c>
      <c r="B264" s="318"/>
      <c r="C264" s="319">
        <v>42549</v>
      </c>
      <c r="D264" s="320" t="s">
        <v>584</v>
      </c>
      <c r="E264" s="322">
        <v>0</v>
      </c>
      <c r="F264" s="321">
        <v>235000</v>
      </c>
      <c r="G264" s="323">
        <v>7757206</v>
      </c>
    </row>
    <row r="265" spans="1:7" ht="15.75" customHeight="1">
      <c r="A265" s="310">
        <v>262</v>
      </c>
      <c r="B265" s="311"/>
      <c r="C265" s="312">
        <v>42549</v>
      </c>
      <c r="D265" s="313" t="s">
        <v>410</v>
      </c>
      <c r="E265" s="315">
        <v>0</v>
      </c>
      <c r="F265" s="314">
        <v>50000</v>
      </c>
      <c r="G265" s="316">
        <v>7707206</v>
      </c>
    </row>
    <row r="266" spans="1:7" ht="15.75" customHeight="1">
      <c r="A266" s="317">
        <v>263</v>
      </c>
      <c r="B266" s="318"/>
      <c r="C266" s="319">
        <v>42549</v>
      </c>
      <c r="D266" s="320" t="s">
        <v>585</v>
      </c>
      <c r="E266" s="321">
        <v>10500</v>
      </c>
      <c r="F266" s="322">
        <v>0</v>
      </c>
      <c r="G266" s="323">
        <v>7717706</v>
      </c>
    </row>
    <row r="267" spans="1:7" ht="15.75" customHeight="1">
      <c r="A267" s="310">
        <v>264</v>
      </c>
      <c r="B267" s="311"/>
      <c r="C267" s="312">
        <v>42550</v>
      </c>
      <c r="D267" s="313" t="s">
        <v>586</v>
      </c>
      <c r="E267" s="315">
        <v>0</v>
      </c>
      <c r="F267" s="314">
        <v>63500</v>
      </c>
      <c r="G267" s="316">
        <v>7654206</v>
      </c>
    </row>
    <row r="268" spans="1:7" ht="15.75" customHeight="1">
      <c r="A268" s="317">
        <v>265</v>
      </c>
      <c r="B268" s="318"/>
      <c r="C268" s="319">
        <v>42551</v>
      </c>
      <c r="D268" s="320" t="s">
        <v>587</v>
      </c>
      <c r="E268" s="322">
        <v>0</v>
      </c>
      <c r="F268" s="321">
        <v>27070</v>
      </c>
      <c r="G268" s="323">
        <v>7627136</v>
      </c>
    </row>
    <row r="269" spans="1:7" ht="15.75" customHeight="1">
      <c r="A269" s="310">
        <v>266</v>
      </c>
      <c r="B269" s="311"/>
      <c r="C269" s="312">
        <v>42551</v>
      </c>
      <c r="D269" s="313" t="s">
        <v>588</v>
      </c>
      <c r="E269" s="315">
        <v>0</v>
      </c>
      <c r="F269" s="314">
        <v>61750</v>
      </c>
      <c r="G269" s="316">
        <v>7565386</v>
      </c>
    </row>
    <row r="270" spans="1:7" ht="15.75" customHeight="1">
      <c r="A270" s="317">
        <v>267</v>
      </c>
      <c r="B270" s="318"/>
      <c r="C270" s="319">
        <v>42551</v>
      </c>
      <c r="D270" s="320" t="s">
        <v>589</v>
      </c>
      <c r="E270" s="321">
        <v>200000</v>
      </c>
      <c r="F270" s="322">
        <v>0</v>
      </c>
      <c r="G270" s="323">
        <v>7765386</v>
      </c>
    </row>
    <row r="271" spans="1:7" ht="15.75" customHeight="1">
      <c r="A271" s="310">
        <v>268</v>
      </c>
      <c r="B271" s="311"/>
      <c r="C271" s="312">
        <v>42551</v>
      </c>
      <c r="D271" s="313" t="s">
        <v>590</v>
      </c>
      <c r="E271" s="314">
        <v>5000000</v>
      </c>
      <c r="F271" s="315">
        <v>0</v>
      </c>
      <c r="G271" s="316">
        <v>12765386</v>
      </c>
    </row>
    <row r="272" spans="1:7" ht="15.75" customHeight="1">
      <c r="A272" s="317">
        <v>269</v>
      </c>
      <c r="B272" s="318"/>
      <c r="C272" s="319">
        <v>42555</v>
      </c>
      <c r="D272" s="320" t="s">
        <v>591</v>
      </c>
      <c r="E272" s="322">
        <v>0</v>
      </c>
      <c r="F272" s="321">
        <v>40000</v>
      </c>
      <c r="G272" s="323">
        <v>12725386</v>
      </c>
    </row>
    <row r="273" spans="1:7" ht="15.75" customHeight="1">
      <c r="A273" s="310">
        <v>270</v>
      </c>
      <c r="B273" s="311"/>
      <c r="C273" s="312">
        <v>42555</v>
      </c>
      <c r="D273" s="313" t="s">
        <v>592</v>
      </c>
      <c r="E273" s="315">
        <v>0</v>
      </c>
      <c r="F273" s="314">
        <v>42000</v>
      </c>
      <c r="G273" s="316">
        <v>12683386</v>
      </c>
    </row>
    <row r="274" spans="1:7" ht="15.75" customHeight="1">
      <c r="A274" s="317">
        <v>271</v>
      </c>
      <c r="B274" s="318"/>
      <c r="C274" s="319">
        <v>42557</v>
      </c>
      <c r="D274" s="320" t="s">
        <v>593</v>
      </c>
      <c r="E274" s="321">
        <v>9900</v>
      </c>
      <c r="F274" s="322">
        <v>0</v>
      </c>
      <c r="G274" s="323">
        <v>12693286</v>
      </c>
    </row>
    <row r="275" spans="1:7" ht="15.75" customHeight="1">
      <c r="A275" s="310">
        <v>272</v>
      </c>
      <c r="B275" s="311"/>
      <c r="C275" s="312">
        <v>42558</v>
      </c>
      <c r="D275" s="313" t="s">
        <v>410</v>
      </c>
      <c r="E275" s="315">
        <v>0</v>
      </c>
      <c r="F275" s="314">
        <v>50000</v>
      </c>
      <c r="G275" s="316">
        <v>12643286</v>
      </c>
    </row>
    <row r="276" spans="1:7" ht="15.75" customHeight="1">
      <c r="A276" s="317">
        <v>273</v>
      </c>
      <c r="B276" s="318"/>
      <c r="C276" s="319">
        <v>42559</v>
      </c>
      <c r="D276" s="320" t="s">
        <v>594</v>
      </c>
      <c r="E276" s="322">
        <v>0</v>
      </c>
      <c r="F276" s="321">
        <v>40000</v>
      </c>
      <c r="G276" s="323">
        <v>12603286</v>
      </c>
    </row>
    <row r="277" spans="1:7" ht="15.75" customHeight="1">
      <c r="A277" s="310">
        <v>274</v>
      </c>
      <c r="B277" s="311"/>
      <c r="C277" s="312">
        <v>42562</v>
      </c>
      <c r="D277" s="313" t="s">
        <v>595</v>
      </c>
      <c r="E277" s="315">
        <v>0</v>
      </c>
      <c r="F277" s="314">
        <v>80210</v>
      </c>
      <c r="G277" s="316">
        <v>12523076</v>
      </c>
    </row>
    <row r="278" spans="1:7" ht="15.75" customHeight="1">
      <c r="A278" s="317">
        <v>275</v>
      </c>
      <c r="B278" s="318"/>
      <c r="C278" s="319">
        <v>42565</v>
      </c>
      <c r="D278" s="320" t="s">
        <v>478</v>
      </c>
      <c r="E278" s="321">
        <v>200000</v>
      </c>
      <c r="F278" s="322">
        <v>0</v>
      </c>
      <c r="G278" s="323">
        <v>12723076</v>
      </c>
    </row>
    <row r="279" spans="1:7" ht="15.75" customHeight="1">
      <c r="A279" s="310">
        <v>276</v>
      </c>
      <c r="B279" s="311"/>
      <c r="C279" s="312">
        <v>42565</v>
      </c>
      <c r="D279" s="313" t="s">
        <v>596</v>
      </c>
      <c r="E279" s="315">
        <v>0</v>
      </c>
      <c r="F279" s="314">
        <v>240000</v>
      </c>
      <c r="G279" s="316">
        <v>12483076</v>
      </c>
    </row>
    <row r="280" spans="1:7" ht="15.75" customHeight="1">
      <c r="A280" s="317">
        <v>277</v>
      </c>
      <c r="B280" s="318"/>
      <c r="C280" s="319">
        <v>42565</v>
      </c>
      <c r="D280" s="320" t="s">
        <v>597</v>
      </c>
      <c r="E280" s="322">
        <v>0</v>
      </c>
      <c r="F280" s="321">
        <v>-465000</v>
      </c>
      <c r="G280" s="323">
        <v>12948076</v>
      </c>
    </row>
    <row r="281" spans="1:7" ht="15.75" customHeight="1">
      <c r="A281" s="310">
        <v>278</v>
      </c>
      <c r="B281" s="311"/>
      <c r="C281" s="312">
        <v>42566</v>
      </c>
      <c r="D281" s="313" t="s">
        <v>368</v>
      </c>
      <c r="E281" s="315">
        <v>0</v>
      </c>
      <c r="F281" s="314">
        <v>40000</v>
      </c>
      <c r="G281" s="316">
        <v>12908076</v>
      </c>
    </row>
    <row r="282" spans="1:7" ht="15.75" customHeight="1">
      <c r="A282" s="317">
        <v>279</v>
      </c>
      <c r="B282" s="318"/>
      <c r="C282" s="319">
        <v>42569</v>
      </c>
      <c r="D282" s="320" t="s">
        <v>598</v>
      </c>
      <c r="E282" s="322">
        <v>0</v>
      </c>
      <c r="F282" s="321">
        <v>46800</v>
      </c>
      <c r="G282" s="323">
        <v>12861276</v>
      </c>
    </row>
    <row r="283" spans="1:7" ht="15.75" customHeight="1">
      <c r="A283" s="310">
        <v>280</v>
      </c>
      <c r="B283" s="311"/>
      <c r="C283" s="312">
        <v>42569</v>
      </c>
      <c r="D283" s="313" t="s">
        <v>599</v>
      </c>
      <c r="E283" s="315">
        <v>0</v>
      </c>
      <c r="F283" s="314">
        <v>352000</v>
      </c>
      <c r="G283" s="316">
        <v>12509276</v>
      </c>
    </row>
    <row r="284" spans="1:7" ht="15.75" customHeight="1">
      <c r="A284" s="317">
        <v>281</v>
      </c>
      <c r="B284" s="318"/>
      <c r="C284" s="319">
        <v>42570</v>
      </c>
      <c r="D284" s="320" t="s">
        <v>600</v>
      </c>
      <c r="E284" s="322">
        <v>0</v>
      </c>
      <c r="F284" s="321">
        <v>50000</v>
      </c>
      <c r="G284" s="323">
        <v>12459276</v>
      </c>
    </row>
    <row r="285" spans="1:7" ht="15.75" customHeight="1">
      <c r="A285" s="310">
        <v>282</v>
      </c>
      <c r="B285" s="311"/>
      <c r="C285" s="312">
        <v>42571</v>
      </c>
      <c r="D285" s="313" t="s">
        <v>601</v>
      </c>
      <c r="E285" s="315">
        <v>0</v>
      </c>
      <c r="F285" s="314">
        <v>19980</v>
      </c>
      <c r="G285" s="316">
        <v>12439296</v>
      </c>
    </row>
    <row r="286" spans="1:7" ht="15.75" customHeight="1">
      <c r="A286" s="317">
        <v>283</v>
      </c>
      <c r="B286" s="318"/>
      <c r="C286" s="319">
        <v>42571</v>
      </c>
      <c r="D286" s="320" t="s">
        <v>602</v>
      </c>
      <c r="E286" s="322">
        <v>0</v>
      </c>
      <c r="F286" s="321">
        <v>53210</v>
      </c>
      <c r="G286" s="323">
        <v>12386086</v>
      </c>
    </row>
    <row r="287" spans="1:7" ht="15.75" customHeight="1">
      <c r="A287" s="310">
        <v>284</v>
      </c>
      <c r="B287" s="311"/>
      <c r="C287" s="312">
        <v>42572</v>
      </c>
      <c r="D287" s="313" t="s">
        <v>603</v>
      </c>
      <c r="E287" s="315">
        <v>0</v>
      </c>
      <c r="F287" s="314">
        <v>23210</v>
      </c>
      <c r="G287" s="316">
        <v>12362876</v>
      </c>
    </row>
    <row r="288" spans="1:7" ht="15.75" customHeight="1">
      <c r="A288" s="317">
        <v>285</v>
      </c>
      <c r="B288" s="329"/>
      <c r="C288" s="319">
        <v>42572</v>
      </c>
      <c r="D288" s="320" t="s">
        <v>604</v>
      </c>
      <c r="E288" s="322">
        <v>0</v>
      </c>
      <c r="F288" s="321">
        <v>7430</v>
      </c>
      <c r="G288" s="323">
        <v>12355446</v>
      </c>
    </row>
    <row r="289" spans="1:7" ht="15.75" customHeight="1">
      <c r="A289" s="310">
        <v>286</v>
      </c>
      <c r="B289" s="379"/>
      <c r="C289" s="312">
        <v>42572</v>
      </c>
      <c r="D289" s="313" t="s">
        <v>605</v>
      </c>
      <c r="E289" s="315">
        <v>0</v>
      </c>
      <c r="F289" s="314">
        <v>66000</v>
      </c>
      <c r="G289" s="316">
        <v>12289446</v>
      </c>
    </row>
    <row r="290" spans="1:7" ht="15.75" customHeight="1">
      <c r="A290" s="317">
        <v>287</v>
      </c>
      <c r="B290" s="318" t="s">
        <v>567</v>
      </c>
      <c r="C290" s="319">
        <v>42572</v>
      </c>
      <c r="D290" s="320" t="s">
        <v>606</v>
      </c>
      <c r="E290" s="322">
        <v>0</v>
      </c>
      <c r="F290" s="321">
        <v>29800</v>
      </c>
      <c r="G290" s="323">
        <v>12259646</v>
      </c>
    </row>
    <row r="291" spans="1:7" ht="15.75" customHeight="1">
      <c r="A291" s="310">
        <v>288</v>
      </c>
      <c r="B291" s="311"/>
      <c r="C291" s="312">
        <v>42573</v>
      </c>
      <c r="D291" s="313" t="s">
        <v>607</v>
      </c>
      <c r="E291" s="315">
        <v>0</v>
      </c>
      <c r="F291" s="314">
        <v>4000</v>
      </c>
      <c r="G291" s="316">
        <v>12255646</v>
      </c>
    </row>
    <row r="292" spans="1:7" ht="15.75" customHeight="1">
      <c r="A292" s="317">
        <v>289</v>
      </c>
      <c r="B292" s="318"/>
      <c r="C292" s="319">
        <v>42573</v>
      </c>
      <c r="D292" s="320" t="s">
        <v>594</v>
      </c>
      <c r="E292" s="322">
        <v>0</v>
      </c>
      <c r="F292" s="321">
        <v>40000</v>
      </c>
      <c r="G292" s="323">
        <v>12215646</v>
      </c>
    </row>
    <row r="293" spans="1:7" ht="15.75" customHeight="1">
      <c r="A293" s="310">
        <v>290</v>
      </c>
      <c r="B293" s="311"/>
      <c r="C293" s="312">
        <v>42576</v>
      </c>
      <c r="D293" s="313" t="s">
        <v>608</v>
      </c>
      <c r="E293" s="314">
        <v>16101570</v>
      </c>
      <c r="F293" s="315">
        <v>0</v>
      </c>
      <c r="G293" s="316">
        <v>28317216</v>
      </c>
    </row>
    <row r="294" spans="1:7" ht="15.75" customHeight="1">
      <c r="A294" s="317">
        <v>291</v>
      </c>
      <c r="B294" s="318"/>
      <c r="C294" s="319">
        <v>42576</v>
      </c>
      <c r="D294" s="320" t="s">
        <v>609</v>
      </c>
      <c r="E294" s="322">
        <v>0</v>
      </c>
      <c r="F294" s="321">
        <v>440000</v>
      </c>
      <c r="G294" s="323">
        <v>27877216</v>
      </c>
    </row>
    <row r="295" spans="1:7" ht="15.75" customHeight="1">
      <c r="A295" s="310">
        <v>292</v>
      </c>
      <c r="B295" s="311"/>
      <c r="C295" s="312">
        <v>42576</v>
      </c>
      <c r="D295" s="313" t="s">
        <v>610</v>
      </c>
      <c r="E295" s="315">
        <v>0</v>
      </c>
      <c r="F295" s="314">
        <v>2144000</v>
      </c>
      <c r="G295" s="316">
        <v>25733216</v>
      </c>
    </row>
    <row r="296" spans="1:7" ht="15.75" customHeight="1">
      <c r="A296" s="317">
        <v>293</v>
      </c>
      <c r="B296" s="318"/>
      <c r="C296" s="319">
        <v>42576</v>
      </c>
      <c r="D296" s="320" t="s">
        <v>611</v>
      </c>
      <c r="E296" s="322">
        <v>0</v>
      </c>
      <c r="F296" s="321">
        <v>208390</v>
      </c>
      <c r="G296" s="323">
        <v>25524826</v>
      </c>
    </row>
    <row r="297" spans="1:7" ht="15.75" customHeight="1">
      <c r="A297" s="310">
        <v>294</v>
      </c>
      <c r="B297" s="311"/>
      <c r="C297" s="312">
        <v>42576</v>
      </c>
      <c r="D297" s="313" t="s">
        <v>612</v>
      </c>
      <c r="E297" s="315">
        <v>0</v>
      </c>
      <c r="F297" s="314">
        <v>178667</v>
      </c>
      <c r="G297" s="316">
        <v>25346159</v>
      </c>
    </row>
    <row r="298" spans="1:7" ht="15.75" customHeight="1">
      <c r="A298" s="317">
        <v>295</v>
      </c>
      <c r="B298" s="318"/>
      <c r="C298" s="319">
        <v>42576</v>
      </c>
      <c r="D298" s="320" t="s">
        <v>613</v>
      </c>
      <c r="E298" s="322">
        <v>0</v>
      </c>
      <c r="F298" s="321">
        <v>128400</v>
      </c>
      <c r="G298" s="323">
        <v>25217759</v>
      </c>
    </row>
    <row r="299" spans="1:7" ht="15.75" customHeight="1">
      <c r="A299" s="310">
        <v>296</v>
      </c>
      <c r="B299" s="311"/>
      <c r="C299" s="312">
        <v>42576</v>
      </c>
      <c r="D299" s="313" t="s">
        <v>614</v>
      </c>
      <c r="E299" s="314">
        <v>6000000</v>
      </c>
      <c r="F299" s="315">
        <v>0</v>
      </c>
      <c r="G299" s="316">
        <v>31217759</v>
      </c>
    </row>
    <row r="300" spans="1:7" ht="15.75" customHeight="1">
      <c r="A300" s="317">
        <v>297</v>
      </c>
      <c r="B300" s="318"/>
      <c r="C300" s="319">
        <v>42576</v>
      </c>
      <c r="D300" s="320" t="s">
        <v>615</v>
      </c>
      <c r="E300" s="322">
        <v>0</v>
      </c>
      <c r="F300" s="321">
        <v>1693850</v>
      </c>
      <c r="G300" s="323">
        <v>29523909</v>
      </c>
    </row>
    <row r="301" spans="1:7" ht="15.75" customHeight="1">
      <c r="A301" s="310">
        <v>298</v>
      </c>
      <c r="B301" s="311"/>
      <c r="C301" s="312">
        <v>42576</v>
      </c>
      <c r="D301" s="313" t="s">
        <v>616</v>
      </c>
      <c r="E301" s="315">
        <v>0</v>
      </c>
      <c r="F301" s="314">
        <v>164630</v>
      </c>
      <c r="G301" s="316">
        <v>29359279</v>
      </c>
    </row>
    <row r="302" spans="1:7" ht="15.75" customHeight="1">
      <c r="A302" s="317">
        <v>299</v>
      </c>
      <c r="B302" s="318"/>
      <c r="C302" s="319">
        <v>42576</v>
      </c>
      <c r="D302" s="320" t="s">
        <v>617</v>
      </c>
      <c r="E302" s="322">
        <v>0</v>
      </c>
      <c r="F302" s="321">
        <v>141154</v>
      </c>
      <c r="G302" s="323">
        <v>29218125</v>
      </c>
    </row>
    <row r="303" spans="1:7" ht="15.75" customHeight="1">
      <c r="A303" s="310">
        <v>300</v>
      </c>
      <c r="B303" s="311"/>
      <c r="C303" s="312">
        <v>42576</v>
      </c>
      <c r="D303" s="313" t="s">
        <v>618</v>
      </c>
      <c r="E303" s="314">
        <v>10000</v>
      </c>
      <c r="F303" s="315">
        <v>0</v>
      </c>
      <c r="G303" s="316">
        <v>29228125</v>
      </c>
    </row>
    <row r="304" spans="1:7" ht="15.75" customHeight="1">
      <c r="A304" s="317">
        <v>301</v>
      </c>
      <c r="B304" s="318"/>
      <c r="C304" s="319">
        <v>42576</v>
      </c>
      <c r="D304" s="320" t="s">
        <v>618</v>
      </c>
      <c r="E304" s="321">
        <v>10000</v>
      </c>
      <c r="F304" s="322">
        <v>0</v>
      </c>
      <c r="G304" s="323">
        <v>29238125</v>
      </c>
    </row>
    <row r="305" spans="1:7" ht="15.75" customHeight="1">
      <c r="A305" s="310">
        <v>302</v>
      </c>
      <c r="B305" s="311"/>
      <c r="C305" s="312">
        <v>42577</v>
      </c>
      <c r="D305" s="313" t="s">
        <v>600</v>
      </c>
      <c r="E305" s="315">
        <v>0</v>
      </c>
      <c r="F305" s="314">
        <v>50000</v>
      </c>
      <c r="G305" s="316">
        <v>29188125</v>
      </c>
    </row>
    <row r="306" spans="1:7" ht="15.75" customHeight="1">
      <c r="A306" s="317">
        <v>303</v>
      </c>
      <c r="B306" s="318"/>
      <c r="C306" s="319">
        <v>42578</v>
      </c>
      <c r="D306" s="320" t="s">
        <v>619</v>
      </c>
      <c r="E306" s="322">
        <v>0</v>
      </c>
      <c r="F306" s="321">
        <v>75500</v>
      </c>
      <c r="G306" s="323">
        <v>29112625</v>
      </c>
    </row>
    <row r="307" spans="1:7" ht="15.75" customHeight="1">
      <c r="A307" s="310">
        <v>304</v>
      </c>
      <c r="B307" s="311"/>
      <c r="C307" s="312">
        <v>42578</v>
      </c>
      <c r="D307" s="313" t="s">
        <v>618</v>
      </c>
      <c r="E307" s="314">
        <v>10000</v>
      </c>
      <c r="F307" s="315">
        <v>0</v>
      </c>
      <c r="G307" s="316">
        <v>29122625</v>
      </c>
    </row>
    <row r="308" spans="1:7" ht="15.75" customHeight="1">
      <c r="A308" s="317">
        <v>305</v>
      </c>
      <c r="B308" s="318"/>
      <c r="C308" s="319">
        <v>42578</v>
      </c>
      <c r="D308" s="320" t="s">
        <v>620</v>
      </c>
      <c r="E308" s="322">
        <v>0</v>
      </c>
      <c r="F308" s="321">
        <v>109000</v>
      </c>
      <c r="G308" s="323">
        <v>29013625</v>
      </c>
    </row>
    <row r="309" spans="1:7" ht="15.75" customHeight="1">
      <c r="A309" s="310">
        <v>306</v>
      </c>
      <c r="B309" s="311"/>
      <c r="C309" s="312">
        <v>42579</v>
      </c>
      <c r="D309" s="313" t="s">
        <v>621</v>
      </c>
      <c r="E309" s="315">
        <v>164</v>
      </c>
      <c r="F309" s="315">
        <v>0</v>
      </c>
      <c r="G309" s="316">
        <v>29013789</v>
      </c>
    </row>
    <row r="310" spans="1:7" ht="15.75" customHeight="1">
      <c r="A310" s="317">
        <v>307</v>
      </c>
      <c r="B310" s="318"/>
      <c r="C310" s="319">
        <v>42579</v>
      </c>
      <c r="D310" s="320" t="s">
        <v>594</v>
      </c>
      <c r="E310" s="322">
        <v>0</v>
      </c>
      <c r="F310" s="321">
        <v>40000</v>
      </c>
      <c r="G310" s="323">
        <v>28973789</v>
      </c>
    </row>
    <row r="311" spans="1:7" ht="15.75" customHeight="1">
      <c r="A311" s="310">
        <v>308</v>
      </c>
      <c r="B311" s="311"/>
      <c r="C311" s="312">
        <v>42580</v>
      </c>
      <c r="D311" s="313" t="s">
        <v>622</v>
      </c>
      <c r="E311" s="315">
        <v>0</v>
      </c>
      <c r="F311" s="314">
        <v>193600</v>
      </c>
      <c r="G311" s="316">
        <v>28780189</v>
      </c>
    </row>
    <row r="312" spans="1:7" ht="15.75" customHeight="1">
      <c r="A312" s="317">
        <v>309</v>
      </c>
      <c r="B312" s="318"/>
      <c r="C312" s="319">
        <v>42580</v>
      </c>
      <c r="D312" s="320" t="s">
        <v>618</v>
      </c>
      <c r="E312" s="321">
        <v>200000</v>
      </c>
      <c r="F312" s="322">
        <v>0</v>
      </c>
      <c r="G312" s="323">
        <v>28980189</v>
      </c>
    </row>
    <row r="313" spans="1:7" ht="15.75" customHeight="1">
      <c r="A313" s="310">
        <v>310</v>
      </c>
      <c r="B313" s="311"/>
      <c r="C313" s="312">
        <v>42580</v>
      </c>
      <c r="D313" s="313" t="s">
        <v>623</v>
      </c>
      <c r="E313" s="314">
        <v>2380000</v>
      </c>
      <c r="F313" s="315">
        <v>0</v>
      </c>
      <c r="G313" s="316">
        <v>31360189</v>
      </c>
    </row>
    <row r="314" spans="1:7" ht="15.75" customHeight="1">
      <c r="A314" s="317">
        <v>311</v>
      </c>
      <c r="B314" s="318"/>
      <c r="C314" s="319">
        <v>42584</v>
      </c>
      <c r="D314" s="320" t="s">
        <v>624</v>
      </c>
      <c r="E314" s="322">
        <v>0</v>
      </c>
      <c r="F314" s="321">
        <v>48000</v>
      </c>
      <c r="G314" s="323">
        <v>31312189</v>
      </c>
    </row>
    <row r="315" spans="1:7" ht="15.75" customHeight="1">
      <c r="A315" s="310">
        <v>312</v>
      </c>
      <c r="B315" s="311"/>
      <c r="C315" s="312">
        <v>42585</v>
      </c>
      <c r="D315" s="313" t="s">
        <v>625</v>
      </c>
      <c r="E315" s="315">
        <v>0</v>
      </c>
      <c r="F315" s="314">
        <v>378000</v>
      </c>
      <c r="G315" s="316">
        <v>30934189</v>
      </c>
    </row>
    <row r="316" spans="1:7" ht="15.75" customHeight="1">
      <c r="A316" s="317">
        <v>313</v>
      </c>
      <c r="B316" s="318"/>
      <c r="C316" s="319">
        <v>42587</v>
      </c>
      <c r="D316" s="320" t="s">
        <v>626</v>
      </c>
      <c r="E316" s="322">
        <v>0</v>
      </c>
      <c r="F316" s="321">
        <v>22060</v>
      </c>
      <c r="G316" s="323">
        <v>30912129</v>
      </c>
    </row>
    <row r="317" spans="1:7" ht="15.75" customHeight="1">
      <c r="A317" s="310">
        <v>314</v>
      </c>
      <c r="B317" s="311"/>
      <c r="C317" s="312">
        <v>42590</v>
      </c>
      <c r="D317" s="313" t="s">
        <v>627</v>
      </c>
      <c r="E317" s="315">
        <v>0</v>
      </c>
      <c r="F317" s="314">
        <v>40000</v>
      </c>
      <c r="G317" s="316">
        <v>30872129</v>
      </c>
    </row>
    <row r="318" spans="1:7" ht="15.75" customHeight="1">
      <c r="A318" s="317">
        <v>315</v>
      </c>
      <c r="B318" s="318"/>
      <c r="C318" s="319">
        <v>42591</v>
      </c>
      <c r="D318" s="320" t="s">
        <v>628</v>
      </c>
      <c r="E318" s="322">
        <v>0</v>
      </c>
      <c r="F318" s="321">
        <v>13300</v>
      </c>
      <c r="G318" s="323">
        <v>30858829</v>
      </c>
    </row>
    <row r="319" spans="1:7" ht="15.75" customHeight="1">
      <c r="A319" s="310">
        <v>316</v>
      </c>
      <c r="B319" s="311"/>
      <c r="C319" s="312">
        <v>42592</v>
      </c>
      <c r="D319" s="313" t="s">
        <v>629</v>
      </c>
      <c r="E319" s="315">
        <v>0</v>
      </c>
      <c r="F319" s="314">
        <v>98990</v>
      </c>
      <c r="G319" s="316">
        <v>30759839</v>
      </c>
    </row>
    <row r="320" spans="1:7" ht="15.75" customHeight="1">
      <c r="A320" s="317">
        <v>317</v>
      </c>
      <c r="B320" s="329"/>
      <c r="C320" s="319">
        <v>42594</v>
      </c>
      <c r="D320" s="320" t="s">
        <v>630</v>
      </c>
      <c r="E320" s="322">
        <v>0</v>
      </c>
      <c r="F320" s="321">
        <v>297000</v>
      </c>
      <c r="G320" s="323">
        <v>30462839</v>
      </c>
    </row>
    <row r="321" spans="1:7" ht="15.75" customHeight="1">
      <c r="A321" s="310">
        <v>318</v>
      </c>
      <c r="B321" s="379"/>
      <c r="C321" s="312">
        <v>42598</v>
      </c>
      <c r="D321" s="313" t="s">
        <v>631</v>
      </c>
      <c r="E321" s="315">
        <v>0</v>
      </c>
      <c r="F321" s="314">
        <v>50000</v>
      </c>
      <c r="G321" s="316">
        <v>30412839</v>
      </c>
    </row>
    <row r="322" spans="1:7" ht="15.75" customHeight="1">
      <c r="A322" s="317">
        <v>319</v>
      </c>
      <c r="B322" s="318" t="s">
        <v>567</v>
      </c>
      <c r="C322" s="319">
        <v>42600</v>
      </c>
      <c r="D322" s="320" t="s">
        <v>632</v>
      </c>
      <c r="E322" s="322">
        <v>0</v>
      </c>
      <c r="F322" s="321">
        <v>38000</v>
      </c>
      <c r="G322" s="323">
        <v>30374839</v>
      </c>
    </row>
    <row r="323" spans="1:7" ht="15.75" customHeight="1">
      <c r="A323" s="310">
        <v>320</v>
      </c>
      <c r="B323" s="318"/>
      <c r="C323" s="312">
        <v>42600</v>
      </c>
      <c r="D323" s="313" t="s">
        <v>591</v>
      </c>
      <c r="E323" s="315">
        <v>0</v>
      </c>
      <c r="F323" s="314">
        <v>40000</v>
      </c>
      <c r="G323" s="316">
        <v>30334839</v>
      </c>
    </row>
    <row r="324" spans="1:7" ht="15.75" customHeight="1">
      <c r="A324" s="317">
        <v>321</v>
      </c>
      <c r="B324" s="318"/>
      <c r="C324" s="319">
        <v>42604</v>
      </c>
      <c r="D324" s="320" t="s">
        <v>633</v>
      </c>
      <c r="E324" s="322">
        <v>0</v>
      </c>
      <c r="F324" s="321">
        <v>53210</v>
      </c>
      <c r="G324" s="323">
        <v>30281629</v>
      </c>
    </row>
    <row r="325" spans="1:7" ht="15.75" customHeight="1">
      <c r="A325" s="310">
        <v>322</v>
      </c>
      <c r="B325" s="311"/>
      <c r="C325" s="312">
        <v>42604</v>
      </c>
      <c r="D325" s="313" t="s">
        <v>634</v>
      </c>
      <c r="E325" s="315">
        <v>0</v>
      </c>
      <c r="F325" s="314">
        <v>91650</v>
      </c>
      <c r="G325" s="316">
        <v>30189979</v>
      </c>
    </row>
    <row r="326" spans="1:7" ht="15.75" customHeight="1">
      <c r="A326" s="317">
        <v>323</v>
      </c>
      <c r="B326" s="318"/>
      <c r="C326" s="319">
        <v>42604</v>
      </c>
      <c r="D326" s="320" t="s">
        <v>635</v>
      </c>
      <c r="E326" s="321">
        <v>10000</v>
      </c>
      <c r="F326" s="322">
        <v>0</v>
      </c>
      <c r="G326" s="323">
        <v>30199979</v>
      </c>
    </row>
    <row r="327" spans="1:7" ht="15.75" customHeight="1">
      <c r="A327" s="310">
        <v>324</v>
      </c>
      <c r="B327" s="311"/>
      <c r="C327" s="312">
        <v>42605</v>
      </c>
      <c r="D327" s="313" t="s">
        <v>636</v>
      </c>
      <c r="E327" s="315">
        <v>0</v>
      </c>
      <c r="F327" s="314">
        <v>8000</v>
      </c>
      <c r="G327" s="316">
        <v>30191979</v>
      </c>
    </row>
    <row r="328" spans="1:7" ht="15.75" customHeight="1">
      <c r="A328" s="317">
        <v>325</v>
      </c>
      <c r="B328" s="318"/>
      <c r="C328" s="319">
        <v>42605</v>
      </c>
      <c r="D328" s="320" t="s">
        <v>637</v>
      </c>
      <c r="E328" s="322">
        <v>0</v>
      </c>
      <c r="F328" s="321">
        <v>50000</v>
      </c>
      <c r="G328" s="323">
        <v>30141979</v>
      </c>
    </row>
    <row r="329" spans="1:7" ht="15.75" customHeight="1">
      <c r="A329" s="310">
        <v>326</v>
      </c>
      <c r="B329" s="311"/>
      <c r="C329" s="312">
        <v>42607</v>
      </c>
      <c r="D329" s="313" t="s">
        <v>638</v>
      </c>
      <c r="E329" s="315">
        <v>0</v>
      </c>
      <c r="F329" s="314">
        <v>2144000</v>
      </c>
      <c r="G329" s="316">
        <v>27997979</v>
      </c>
    </row>
    <row r="330" spans="1:7" ht="15.75" customHeight="1">
      <c r="A330" s="317">
        <v>327</v>
      </c>
      <c r="B330" s="318"/>
      <c r="C330" s="319">
        <v>42607</v>
      </c>
      <c r="D330" s="320" t="s">
        <v>639</v>
      </c>
      <c r="E330" s="322">
        <v>0</v>
      </c>
      <c r="F330" s="321">
        <v>208390</v>
      </c>
      <c r="G330" s="323">
        <v>27789589</v>
      </c>
    </row>
    <row r="331" spans="1:7" ht="15.75" customHeight="1">
      <c r="A331" s="310">
        <v>328</v>
      </c>
      <c r="B331" s="311"/>
      <c r="C331" s="312">
        <v>42607</v>
      </c>
      <c r="D331" s="313" t="s">
        <v>640</v>
      </c>
      <c r="E331" s="315">
        <v>0</v>
      </c>
      <c r="F331" s="314">
        <v>178667</v>
      </c>
      <c r="G331" s="316">
        <v>27610922</v>
      </c>
    </row>
    <row r="332" spans="1:7" ht="15.75" customHeight="1">
      <c r="A332" s="317">
        <v>329</v>
      </c>
      <c r="B332" s="318"/>
      <c r="C332" s="319">
        <v>42607</v>
      </c>
      <c r="D332" s="320" t="s">
        <v>641</v>
      </c>
      <c r="E332" s="322">
        <v>0</v>
      </c>
      <c r="F332" s="321">
        <v>1693850</v>
      </c>
      <c r="G332" s="323">
        <v>25917072</v>
      </c>
    </row>
    <row r="333" spans="1:7" ht="15.75" customHeight="1">
      <c r="A333" s="310">
        <v>330</v>
      </c>
      <c r="B333" s="311"/>
      <c r="C333" s="312">
        <v>42607</v>
      </c>
      <c r="D333" s="313" t="s">
        <v>642</v>
      </c>
      <c r="E333" s="315">
        <v>0</v>
      </c>
      <c r="F333" s="314">
        <v>164630</v>
      </c>
      <c r="G333" s="316">
        <v>25752442</v>
      </c>
    </row>
    <row r="334" spans="1:7" ht="15.75" customHeight="1">
      <c r="A334" s="317">
        <v>331</v>
      </c>
      <c r="B334" s="318"/>
      <c r="C334" s="319">
        <v>42607</v>
      </c>
      <c r="D334" s="320" t="s">
        <v>643</v>
      </c>
      <c r="E334" s="322">
        <v>0</v>
      </c>
      <c r="F334" s="321">
        <v>141154</v>
      </c>
      <c r="G334" s="323">
        <v>25611288</v>
      </c>
    </row>
    <row r="335" spans="1:7" ht="15.75" customHeight="1">
      <c r="A335" s="310">
        <v>332</v>
      </c>
      <c r="B335" s="311"/>
      <c r="C335" s="312">
        <v>42607</v>
      </c>
      <c r="D335" s="313" t="s">
        <v>644</v>
      </c>
      <c r="E335" s="315">
        <v>0</v>
      </c>
      <c r="F335" s="314">
        <v>6290</v>
      </c>
      <c r="G335" s="316">
        <v>25604998</v>
      </c>
    </row>
    <row r="336" spans="1:7" ht="15.75" customHeight="1">
      <c r="A336" s="317">
        <v>333</v>
      </c>
      <c r="B336" s="318"/>
      <c r="C336" s="319">
        <v>42607</v>
      </c>
      <c r="D336" s="320" t="s">
        <v>645</v>
      </c>
      <c r="E336" s="322">
        <v>0</v>
      </c>
      <c r="F336" s="321">
        <v>26390</v>
      </c>
      <c r="G336" s="323">
        <v>25578608</v>
      </c>
    </row>
    <row r="337" spans="1:7" ht="15.75" customHeight="1">
      <c r="A337" s="310">
        <v>334</v>
      </c>
      <c r="B337" s="311"/>
      <c r="C337" s="312">
        <v>42607</v>
      </c>
      <c r="D337" s="313" t="s">
        <v>646</v>
      </c>
      <c r="E337" s="315">
        <v>0</v>
      </c>
      <c r="F337" s="314">
        <v>440000</v>
      </c>
      <c r="G337" s="316">
        <v>25138608</v>
      </c>
    </row>
    <row r="338" spans="1:7" ht="15.75" customHeight="1">
      <c r="A338" s="317">
        <v>335</v>
      </c>
      <c r="B338" s="318"/>
      <c r="C338" s="319">
        <v>42607</v>
      </c>
      <c r="D338" s="320" t="s">
        <v>635</v>
      </c>
      <c r="E338" s="321">
        <v>10000</v>
      </c>
      <c r="F338" s="322">
        <v>0</v>
      </c>
      <c r="G338" s="323">
        <v>25148608</v>
      </c>
    </row>
    <row r="339" spans="1:7" ht="15.75" customHeight="1">
      <c r="A339" s="310">
        <v>336</v>
      </c>
      <c r="B339" s="311"/>
      <c r="C339" s="312">
        <v>42608</v>
      </c>
      <c r="D339" s="313" t="s">
        <v>591</v>
      </c>
      <c r="E339" s="315">
        <v>0</v>
      </c>
      <c r="F339" s="314">
        <v>40000</v>
      </c>
      <c r="G339" s="316">
        <v>25108608</v>
      </c>
    </row>
    <row r="340" spans="1:7" ht="15.75" customHeight="1">
      <c r="A340" s="317">
        <v>337</v>
      </c>
      <c r="B340" s="318"/>
      <c r="C340" s="319">
        <v>42611</v>
      </c>
      <c r="D340" s="320" t="s">
        <v>635</v>
      </c>
      <c r="E340" s="321">
        <v>10000</v>
      </c>
      <c r="F340" s="322">
        <v>0</v>
      </c>
      <c r="G340" s="323">
        <v>25118608</v>
      </c>
    </row>
    <row r="341" spans="1:7" ht="15.75" customHeight="1">
      <c r="A341" s="310">
        <v>338</v>
      </c>
      <c r="B341" s="311"/>
      <c r="C341" s="312">
        <v>42611</v>
      </c>
      <c r="D341" s="313" t="s">
        <v>647</v>
      </c>
      <c r="E341" s="315">
        <v>0</v>
      </c>
      <c r="F341" s="314">
        <v>44000</v>
      </c>
      <c r="G341" s="316">
        <v>25074608</v>
      </c>
    </row>
    <row r="342" spans="1:7" ht="15.75" customHeight="1">
      <c r="A342" s="317">
        <v>339</v>
      </c>
      <c r="B342" s="318"/>
      <c r="C342" s="319">
        <v>42611</v>
      </c>
      <c r="D342" s="320" t="s">
        <v>648</v>
      </c>
      <c r="E342" s="322">
        <v>0</v>
      </c>
      <c r="F342" s="321">
        <v>10000</v>
      </c>
      <c r="G342" s="323">
        <v>25064608</v>
      </c>
    </row>
    <row r="343" spans="1:7" ht="15.75" customHeight="1">
      <c r="A343" s="310">
        <v>340</v>
      </c>
      <c r="B343" s="311"/>
      <c r="C343" s="312">
        <v>42611</v>
      </c>
      <c r="D343" s="313" t="s">
        <v>649</v>
      </c>
      <c r="E343" s="315">
        <v>0</v>
      </c>
      <c r="F343" s="314">
        <v>50000</v>
      </c>
      <c r="G343" s="316">
        <v>25014608</v>
      </c>
    </row>
    <row r="344" spans="1:7" ht="15.75" customHeight="1">
      <c r="A344" s="317">
        <v>341</v>
      </c>
      <c r="B344" s="318"/>
      <c r="C344" s="319">
        <v>42612</v>
      </c>
      <c r="D344" s="320" t="s">
        <v>650</v>
      </c>
      <c r="E344" s="322">
        <v>0</v>
      </c>
      <c r="F344" s="321">
        <v>48000</v>
      </c>
      <c r="G344" s="323">
        <v>24966608</v>
      </c>
    </row>
    <row r="345" spans="1:7" ht="15.75" customHeight="1">
      <c r="A345" s="310">
        <v>342</v>
      </c>
      <c r="B345" s="311"/>
      <c r="C345" s="312">
        <v>42613</v>
      </c>
      <c r="D345" s="313" t="s">
        <v>651</v>
      </c>
      <c r="E345" s="314">
        <v>1400</v>
      </c>
      <c r="F345" s="315">
        <v>0</v>
      </c>
      <c r="G345" s="316">
        <v>24968008</v>
      </c>
    </row>
    <row r="346" spans="1:7" ht="15.75" customHeight="1">
      <c r="A346" s="317">
        <v>343</v>
      </c>
      <c r="B346" s="318"/>
      <c r="C346" s="319">
        <v>42613</v>
      </c>
      <c r="D346" s="320" t="s">
        <v>635</v>
      </c>
      <c r="E346" s="321">
        <v>200000</v>
      </c>
      <c r="F346" s="322">
        <v>0</v>
      </c>
      <c r="G346" s="323">
        <v>25168008</v>
      </c>
    </row>
    <row r="347" spans="1:7" ht="15.75" customHeight="1">
      <c r="A347" s="310">
        <v>344</v>
      </c>
      <c r="B347" s="311"/>
      <c r="C347" s="312">
        <v>42614</v>
      </c>
      <c r="D347" s="313" t="s">
        <v>652</v>
      </c>
      <c r="E347" s="315">
        <v>0</v>
      </c>
      <c r="F347" s="314">
        <v>96700</v>
      </c>
      <c r="G347" s="316">
        <v>25071308</v>
      </c>
    </row>
    <row r="348" spans="1:7" ht="15.75" customHeight="1">
      <c r="A348" s="317">
        <v>345</v>
      </c>
      <c r="B348" s="318"/>
      <c r="C348" s="319">
        <v>42614</v>
      </c>
      <c r="D348" s="320" t="s">
        <v>368</v>
      </c>
      <c r="E348" s="322">
        <v>0</v>
      </c>
      <c r="F348" s="321">
        <v>40000</v>
      </c>
      <c r="G348" s="323">
        <v>25031308</v>
      </c>
    </row>
    <row r="349" spans="1:7" ht="15.75" customHeight="1">
      <c r="A349" s="310">
        <v>346</v>
      </c>
      <c r="B349" s="311"/>
      <c r="C349" s="312">
        <v>42618</v>
      </c>
      <c r="D349" s="313" t="s">
        <v>653</v>
      </c>
      <c r="E349" s="315">
        <v>0</v>
      </c>
      <c r="F349" s="314">
        <v>132000</v>
      </c>
      <c r="G349" s="316">
        <v>24899308</v>
      </c>
    </row>
    <row r="350" spans="1:7" ht="15.75" customHeight="1">
      <c r="A350" s="317">
        <v>347</v>
      </c>
      <c r="B350" s="318"/>
      <c r="C350" s="319">
        <v>42618</v>
      </c>
      <c r="D350" s="320" t="s">
        <v>654</v>
      </c>
      <c r="E350" s="322">
        <v>0</v>
      </c>
      <c r="F350" s="321">
        <v>66000</v>
      </c>
      <c r="G350" s="323">
        <v>24833308</v>
      </c>
    </row>
    <row r="351" spans="1:7" ht="15.75" customHeight="1">
      <c r="A351" s="310">
        <v>348</v>
      </c>
      <c r="B351" s="311"/>
      <c r="C351" s="312">
        <v>42620</v>
      </c>
      <c r="D351" s="313" t="s">
        <v>655</v>
      </c>
      <c r="E351" s="315">
        <v>0</v>
      </c>
      <c r="F351" s="314">
        <v>1000000</v>
      </c>
      <c r="G351" s="316">
        <v>23833308</v>
      </c>
    </row>
    <row r="352" spans="1:7" ht="15.75" customHeight="1">
      <c r="A352" s="317">
        <v>349</v>
      </c>
      <c r="B352" s="329"/>
      <c r="C352" s="319">
        <v>42620</v>
      </c>
      <c r="D352" s="320" t="s">
        <v>656</v>
      </c>
      <c r="E352" s="322">
        <v>0</v>
      </c>
      <c r="F352" s="321">
        <v>104420</v>
      </c>
      <c r="G352" s="323">
        <v>23728888</v>
      </c>
    </row>
    <row r="353" spans="1:7" ht="15.75" customHeight="1">
      <c r="A353" s="310">
        <v>350</v>
      </c>
      <c r="B353" s="379"/>
      <c r="C353" s="312">
        <v>42620</v>
      </c>
      <c r="D353" s="313" t="s">
        <v>410</v>
      </c>
      <c r="E353" s="315">
        <v>0</v>
      </c>
      <c r="F353" s="314">
        <v>50000</v>
      </c>
      <c r="G353" s="316">
        <v>23678888</v>
      </c>
    </row>
    <row r="354" spans="1:7" ht="15.75" customHeight="1">
      <c r="A354" s="317">
        <v>351</v>
      </c>
      <c r="B354" s="318" t="s">
        <v>567</v>
      </c>
      <c r="C354" s="319">
        <v>42620</v>
      </c>
      <c r="D354" s="320" t="s">
        <v>657</v>
      </c>
      <c r="E354" s="322">
        <v>0</v>
      </c>
      <c r="F354" s="321">
        <v>1560000</v>
      </c>
      <c r="G354" s="323">
        <v>22118888</v>
      </c>
    </row>
    <row r="355" spans="1:7" ht="15.75" customHeight="1">
      <c r="A355" s="310">
        <v>352</v>
      </c>
      <c r="B355" s="311"/>
      <c r="C355" s="312">
        <v>42620</v>
      </c>
      <c r="D355" s="313" t="s">
        <v>658</v>
      </c>
      <c r="E355" s="315">
        <v>0</v>
      </c>
      <c r="F355" s="314">
        <v>7000</v>
      </c>
      <c r="G355" s="316">
        <v>22111888</v>
      </c>
    </row>
    <row r="356" spans="1:7" ht="15.75" customHeight="1">
      <c r="A356" s="317">
        <v>353</v>
      </c>
      <c r="B356" s="318"/>
      <c r="C356" s="319">
        <v>42621</v>
      </c>
      <c r="D356" s="320" t="s">
        <v>659</v>
      </c>
      <c r="E356" s="322">
        <v>0</v>
      </c>
      <c r="F356" s="321">
        <v>72450</v>
      </c>
      <c r="G356" s="323">
        <v>22039438</v>
      </c>
    </row>
    <row r="357" spans="1:7" ht="15.75" customHeight="1">
      <c r="A357" s="310">
        <v>354</v>
      </c>
      <c r="B357" s="311"/>
      <c r="C357" s="312">
        <v>42621</v>
      </c>
      <c r="D357" s="313" t="s">
        <v>478</v>
      </c>
      <c r="E357" s="314">
        <v>100000</v>
      </c>
      <c r="F357" s="315">
        <v>0</v>
      </c>
      <c r="G357" s="316">
        <v>22139438</v>
      </c>
    </row>
    <row r="358" spans="1:7" ht="15.75" customHeight="1">
      <c r="A358" s="317">
        <v>355</v>
      </c>
      <c r="B358" s="318"/>
      <c r="C358" s="319">
        <v>42622</v>
      </c>
      <c r="D358" s="320" t="s">
        <v>660</v>
      </c>
      <c r="E358" s="322">
        <v>0</v>
      </c>
      <c r="F358" s="321">
        <v>1286400</v>
      </c>
      <c r="G358" s="323">
        <v>20853038</v>
      </c>
    </row>
    <row r="359" spans="1:7" ht="15.75" customHeight="1">
      <c r="A359" s="310">
        <v>356</v>
      </c>
      <c r="B359" s="311"/>
      <c r="C359" s="312">
        <v>42622</v>
      </c>
      <c r="D359" s="313" t="s">
        <v>661</v>
      </c>
      <c r="E359" s="315">
        <v>0</v>
      </c>
      <c r="F359" s="314">
        <v>100000</v>
      </c>
      <c r="G359" s="316">
        <v>20753038</v>
      </c>
    </row>
    <row r="360" spans="1:7" ht="15.75" customHeight="1">
      <c r="A360" s="317">
        <v>357</v>
      </c>
      <c r="B360" s="318"/>
      <c r="C360" s="319">
        <v>42622</v>
      </c>
      <c r="D360" s="320" t="s">
        <v>368</v>
      </c>
      <c r="E360" s="322">
        <v>0</v>
      </c>
      <c r="F360" s="321">
        <v>40000</v>
      </c>
      <c r="G360" s="323">
        <v>20713038</v>
      </c>
    </row>
    <row r="361" spans="1:7" ht="15.75" customHeight="1">
      <c r="A361" s="310">
        <v>358</v>
      </c>
      <c r="B361" s="311"/>
      <c r="C361" s="312">
        <v>42625</v>
      </c>
      <c r="D361" s="313" t="s">
        <v>662</v>
      </c>
      <c r="E361" s="315">
        <v>0</v>
      </c>
      <c r="F361" s="314">
        <v>94760</v>
      </c>
      <c r="G361" s="316">
        <v>20618278</v>
      </c>
    </row>
    <row r="362" spans="1:7" ht="15.75" customHeight="1">
      <c r="A362" s="317">
        <v>359</v>
      </c>
      <c r="B362" s="318"/>
      <c r="C362" s="319">
        <v>42633</v>
      </c>
      <c r="D362" s="320" t="s">
        <v>663</v>
      </c>
      <c r="E362" s="322">
        <v>0</v>
      </c>
      <c r="F362" s="321">
        <v>55800</v>
      </c>
      <c r="G362" s="323">
        <v>20562478</v>
      </c>
    </row>
    <row r="363" spans="1:7" ht="15.75" customHeight="1">
      <c r="A363" s="310">
        <v>360</v>
      </c>
      <c r="B363" s="311"/>
      <c r="C363" s="312">
        <v>42633</v>
      </c>
      <c r="D363" s="313" t="s">
        <v>664</v>
      </c>
      <c r="E363" s="314">
        <v>10000</v>
      </c>
      <c r="F363" s="315">
        <v>0</v>
      </c>
      <c r="G363" s="316">
        <v>20572478</v>
      </c>
    </row>
    <row r="364" spans="1:7" ht="15.75" customHeight="1">
      <c r="A364" s="317">
        <v>361</v>
      </c>
      <c r="B364" s="318"/>
      <c r="C364" s="319">
        <v>42635</v>
      </c>
      <c r="D364" s="320" t="s">
        <v>665</v>
      </c>
      <c r="E364" s="322">
        <v>0</v>
      </c>
      <c r="F364" s="321">
        <v>22660</v>
      </c>
      <c r="G364" s="323">
        <v>20549818</v>
      </c>
    </row>
    <row r="365" spans="1:7" ht="15.75" customHeight="1">
      <c r="A365" s="310">
        <v>362</v>
      </c>
      <c r="B365" s="311"/>
      <c r="C365" s="312">
        <v>42635</v>
      </c>
      <c r="D365" s="313" t="s">
        <v>666</v>
      </c>
      <c r="E365" s="315">
        <v>0</v>
      </c>
      <c r="F365" s="314">
        <v>16850</v>
      </c>
      <c r="G365" s="316">
        <v>20532968</v>
      </c>
    </row>
    <row r="366" spans="1:7" ht="15.75" customHeight="1">
      <c r="A366" s="317">
        <v>363</v>
      </c>
      <c r="B366" s="318"/>
      <c r="C366" s="319">
        <v>42635</v>
      </c>
      <c r="D366" s="320" t="s">
        <v>667</v>
      </c>
      <c r="E366" s="322">
        <v>0</v>
      </c>
      <c r="F366" s="321">
        <v>8340</v>
      </c>
      <c r="G366" s="323">
        <v>20524628</v>
      </c>
    </row>
    <row r="367" spans="1:7" ht="15.75" customHeight="1">
      <c r="A367" s="310">
        <v>364</v>
      </c>
      <c r="B367" s="311"/>
      <c r="C367" s="312">
        <v>42635</v>
      </c>
      <c r="D367" s="313" t="s">
        <v>368</v>
      </c>
      <c r="E367" s="315">
        <v>0</v>
      </c>
      <c r="F367" s="314">
        <v>40000</v>
      </c>
      <c r="G367" s="316">
        <v>20484628</v>
      </c>
    </row>
    <row r="368" spans="1:7" ht="15.75" customHeight="1">
      <c r="A368" s="317">
        <v>365</v>
      </c>
      <c r="B368" s="318"/>
      <c r="C368" s="319">
        <v>42636</v>
      </c>
      <c r="D368" s="320" t="s">
        <v>668</v>
      </c>
      <c r="E368" s="322">
        <v>0</v>
      </c>
      <c r="F368" s="321">
        <v>2144000</v>
      </c>
      <c r="G368" s="323">
        <v>18340628</v>
      </c>
    </row>
    <row r="369" spans="1:7" ht="15.75" customHeight="1">
      <c r="A369" s="310">
        <v>366</v>
      </c>
      <c r="B369" s="311"/>
      <c r="C369" s="312">
        <v>42636</v>
      </c>
      <c r="D369" s="313" t="s">
        <v>669</v>
      </c>
      <c r="E369" s="315">
        <v>0</v>
      </c>
      <c r="F369" s="314">
        <v>333440</v>
      </c>
      <c r="G369" s="316">
        <v>18007188</v>
      </c>
    </row>
    <row r="370" spans="1:7" ht="15.75" customHeight="1">
      <c r="A370" s="317">
        <v>367</v>
      </c>
      <c r="B370" s="318"/>
      <c r="C370" s="319">
        <v>42636</v>
      </c>
      <c r="D370" s="320" t="s">
        <v>670</v>
      </c>
      <c r="E370" s="322">
        <v>0</v>
      </c>
      <c r="F370" s="321">
        <v>285867</v>
      </c>
      <c r="G370" s="323">
        <v>17721321</v>
      </c>
    </row>
    <row r="371" spans="1:7" ht="15.75" customHeight="1">
      <c r="A371" s="310">
        <v>368</v>
      </c>
      <c r="B371" s="311"/>
      <c r="C371" s="312">
        <v>42636</v>
      </c>
      <c r="D371" s="313" t="s">
        <v>671</v>
      </c>
      <c r="E371" s="315">
        <v>0</v>
      </c>
      <c r="F371" s="314">
        <v>1693850</v>
      </c>
      <c r="G371" s="316">
        <v>16027471</v>
      </c>
    </row>
    <row r="372" spans="1:7" ht="15.75" customHeight="1">
      <c r="A372" s="317">
        <v>369</v>
      </c>
      <c r="B372" s="318"/>
      <c r="C372" s="319">
        <v>42636</v>
      </c>
      <c r="D372" s="320" t="s">
        <v>672</v>
      </c>
      <c r="E372" s="322">
        <v>0</v>
      </c>
      <c r="F372" s="321">
        <v>164630</v>
      </c>
      <c r="G372" s="323">
        <v>15862841</v>
      </c>
    </row>
    <row r="373" spans="1:7" ht="15.75" customHeight="1">
      <c r="A373" s="310">
        <v>370</v>
      </c>
      <c r="B373" s="311"/>
      <c r="C373" s="312">
        <v>42636</v>
      </c>
      <c r="D373" s="313" t="s">
        <v>673</v>
      </c>
      <c r="E373" s="315">
        <v>0</v>
      </c>
      <c r="F373" s="314">
        <v>141154</v>
      </c>
      <c r="G373" s="316">
        <v>15721687</v>
      </c>
    </row>
    <row r="374" spans="1:7" ht="15.75" customHeight="1">
      <c r="A374" s="317">
        <v>371</v>
      </c>
      <c r="B374" s="318"/>
      <c r="C374" s="319">
        <v>42636</v>
      </c>
      <c r="D374" s="320" t="s">
        <v>674</v>
      </c>
      <c r="E374" s="322">
        <v>0</v>
      </c>
      <c r="F374" s="321">
        <v>440000</v>
      </c>
      <c r="G374" s="323">
        <v>15281687</v>
      </c>
    </row>
    <row r="375" spans="1:7" ht="15.75" customHeight="1">
      <c r="A375" s="310">
        <v>372</v>
      </c>
      <c r="B375" s="311"/>
      <c r="C375" s="312">
        <v>42636</v>
      </c>
      <c r="D375" s="313" t="s">
        <v>675</v>
      </c>
      <c r="E375" s="315">
        <v>0</v>
      </c>
      <c r="F375" s="314">
        <v>1000</v>
      </c>
      <c r="G375" s="316">
        <v>15280687</v>
      </c>
    </row>
    <row r="376" spans="1:7" ht="15.75" customHeight="1">
      <c r="A376" s="317">
        <v>373</v>
      </c>
      <c r="B376" s="318"/>
      <c r="C376" s="319">
        <v>42639</v>
      </c>
      <c r="D376" s="320" t="s">
        <v>664</v>
      </c>
      <c r="E376" s="321">
        <v>10000</v>
      </c>
      <c r="F376" s="322">
        <v>0</v>
      </c>
      <c r="G376" s="323">
        <v>15290687</v>
      </c>
    </row>
    <row r="377" spans="1:7" ht="15.75" customHeight="1">
      <c r="A377" s="310">
        <v>374</v>
      </c>
      <c r="B377" s="311"/>
      <c r="C377" s="312">
        <v>42640</v>
      </c>
      <c r="D377" s="313" t="s">
        <v>410</v>
      </c>
      <c r="E377" s="315">
        <v>0</v>
      </c>
      <c r="F377" s="314">
        <v>50000</v>
      </c>
      <c r="G377" s="316">
        <v>15240687</v>
      </c>
    </row>
    <row r="378" spans="1:7" ht="15.75" customHeight="1">
      <c r="A378" s="317">
        <v>375</v>
      </c>
      <c r="B378" s="318"/>
      <c r="C378" s="319">
        <v>42640</v>
      </c>
      <c r="D378" s="320" t="s">
        <v>676</v>
      </c>
      <c r="E378" s="322">
        <v>0</v>
      </c>
      <c r="F378" s="321">
        <v>22000</v>
      </c>
      <c r="G378" s="323">
        <v>15218687</v>
      </c>
    </row>
    <row r="379" spans="1:7" ht="15.75" customHeight="1">
      <c r="A379" s="310">
        <v>376</v>
      </c>
      <c r="B379" s="311"/>
      <c r="C379" s="312">
        <v>42640</v>
      </c>
      <c r="D379" s="313" t="s">
        <v>664</v>
      </c>
      <c r="E379" s="314">
        <v>10000</v>
      </c>
      <c r="F379" s="315">
        <v>0</v>
      </c>
      <c r="G379" s="316">
        <v>15228687</v>
      </c>
    </row>
    <row r="380" spans="1:7" ht="15.75" customHeight="1">
      <c r="A380" s="317">
        <v>377</v>
      </c>
      <c r="B380" s="318"/>
      <c r="C380" s="319">
        <v>42641</v>
      </c>
      <c r="D380" s="320" t="s">
        <v>368</v>
      </c>
      <c r="E380" s="322">
        <v>0</v>
      </c>
      <c r="F380" s="321">
        <v>40000</v>
      </c>
      <c r="G380" s="323">
        <v>15188687</v>
      </c>
    </row>
    <row r="381" spans="1:7" ht="15.75" customHeight="1">
      <c r="A381" s="310">
        <v>378</v>
      </c>
      <c r="B381" s="311"/>
      <c r="C381" s="312">
        <v>42641</v>
      </c>
      <c r="D381" s="313" t="s">
        <v>658</v>
      </c>
      <c r="E381" s="315">
        <v>0</v>
      </c>
      <c r="F381" s="314">
        <v>7000</v>
      </c>
      <c r="G381" s="316">
        <v>15181687</v>
      </c>
    </row>
    <row r="382" spans="1:7" ht="15.75" customHeight="1">
      <c r="A382" s="317">
        <v>379</v>
      </c>
      <c r="B382" s="318"/>
      <c r="C382" s="319">
        <v>42641</v>
      </c>
      <c r="D382" s="320" t="s">
        <v>677</v>
      </c>
      <c r="E382" s="322">
        <v>0</v>
      </c>
      <c r="F382" s="321">
        <v>10000</v>
      </c>
      <c r="G382" s="323">
        <v>15171687</v>
      </c>
    </row>
    <row r="383" spans="1:7" ht="15.75" customHeight="1">
      <c r="A383" s="310">
        <v>380</v>
      </c>
      <c r="B383" s="311"/>
      <c r="C383" s="312">
        <v>42642</v>
      </c>
      <c r="D383" s="313" t="s">
        <v>678</v>
      </c>
      <c r="E383" s="315">
        <v>0</v>
      </c>
      <c r="F383" s="314">
        <v>48890</v>
      </c>
      <c r="G383" s="316">
        <v>15122797</v>
      </c>
    </row>
    <row r="384" spans="1:7" ht="15.75" customHeight="1">
      <c r="A384" s="317">
        <v>381</v>
      </c>
      <c r="B384" s="329"/>
      <c r="C384" s="319">
        <v>42642</v>
      </c>
      <c r="D384" s="320" t="s">
        <v>678</v>
      </c>
      <c r="E384" s="322">
        <v>0</v>
      </c>
      <c r="F384" s="321">
        <v>48470</v>
      </c>
      <c r="G384" s="323">
        <v>15074327</v>
      </c>
    </row>
    <row r="385" spans="1:7" ht="15.75" customHeight="1">
      <c r="A385" s="310">
        <v>382</v>
      </c>
      <c r="B385" s="379"/>
      <c r="C385" s="312">
        <v>42650</v>
      </c>
      <c r="D385" s="313" t="s">
        <v>368</v>
      </c>
      <c r="E385" s="315">
        <v>0</v>
      </c>
      <c r="F385" s="314">
        <v>40000</v>
      </c>
      <c r="G385" s="316">
        <v>15034327</v>
      </c>
    </row>
    <row r="386" spans="1:7" ht="15.75" customHeight="1">
      <c r="A386" s="317">
        <v>383</v>
      </c>
      <c r="B386" s="318" t="s">
        <v>567</v>
      </c>
      <c r="C386" s="319">
        <v>42650</v>
      </c>
      <c r="D386" s="320" t="s">
        <v>679</v>
      </c>
      <c r="E386" s="321">
        <v>600962</v>
      </c>
      <c r="F386" s="322">
        <v>0</v>
      </c>
      <c r="G386" s="323">
        <v>15635289</v>
      </c>
    </row>
    <row r="387" spans="1:7" ht="15.75" customHeight="1">
      <c r="A387" s="310">
        <v>384</v>
      </c>
      <c r="B387" s="311"/>
      <c r="C387" s="312">
        <v>42653</v>
      </c>
      <c r="D387" s="313" t="s">
        <v>680</v>
      </c>
      <c r="E387" s="315">
        <v>0</v>
      </c>
      <c r="F387" s="314">
        <v>13000</v>
      </c>
      <c r="G387" s="316">
        <v>15622289</v>
      </c>
    </row>
    <row r="388" spans="1:7" ht="15.75" customHeight="1">
      <c r="A388" s="317">
        <v>385</v>
      </c>
      <c r="B388" s="318"/>
      <c r="C388" s="319">
        <v>42653</v>
      </c>
      <c r="D388" s="320" t="s">
        <v>681</v>
      </c>
      <c r="E388" s="322">
        <v>0</v>
      </c>
      <c r="F388" s="321">
        <v>90240</v>
      </c>
      <c r="G388" s="323">
        <v>15532049</v>
      </c>
    </row>
    <row r="389" spans="1:7" ht="15.75" customHeight="1">
      <c r="A389" s="310">
        <v>386</v>
      </c>
      <c r="B389" s="311"/>
      <c r="C389" s="312">
        <v>42654</v>
      </c>
      <c r="D389" s="313" t="s">
        <v>410</v>
      </c>
      <c r="E389" s="315">
        <v>0</v>
      </c>
      <c r="F389" s="314">
        <v>50000</v>
      </c>
      <c r="G389" s="316">
        <v>15482049</v>
      </c>
    </row>
    <row r="390" spans="1:7" ht="15.75" customHeight="1">
      <c r="A390" s="317">
        <v>387</v>
      </c>
      <c r="B390" s="318"/>
      <c r="C390" s="319">
        <v>42655</v>
      </c>
      <c r="D390" s="320" t="s">
        <v>682</v>
      </c>
      <c r="E390" s="322">
        <v>0</v>
      </c>
      <c r="F390" s="321">
        <v>3440000</v>
      </c>
      <c r="G390" s="323">
        <v>12042049</v>
      </c>
    </row>
    <row r="391" spans="1:7" ht="15.75" customHeight="1">
      <c r="A391" s="310">
        <v>388</v>
      </c>
      <c r="B391" s="311"/>
      <c r="C391" s="312">
        <v>42656</v>
      </c>
      <c r="D391" s="313" t="s">
        <v>683</v>
      </c>
      <c r="E391" s="315">
        <v>0</v>
      </c>
      <c r="F391" s="314">
        <v>42100</v>
      </c>
      <c r="G391" s="316">
        <v>11999949</v>
      </c>
    </row>
    <row r="392" spans="1:7" ht="15.75" customHeight="1">
      <c r="A392" s="317">
        <v>389</v>
      </c>
      <c r="B392" s="318"/>
      <c r="C392" s="319">
        <v>42656</v>
      </c>
      <c r="D392" s="320" t="s">
        <v>684</v>
      </c>
      <c r="E392" s="322">
        <v>0</v>
      </c>
      <c r="F392" s="321">
        <v>6000</v>
      </c>
      <c r="G392" s="323">
        <v>11993949</v>
      </c>
    </row>
    <row r="393" spans="1:7" ht="15.75" customHeight="1">
      <c r="A393" s="310">
        <v>390</v>
      </c>
      <c r="B393" s="311"/>
      <c r="C393" s="312">
        <v>42656</v>
      </c>
      <c r="D393" s="313" t="s">
        <v>685</v>
      </c>
      <c r="E393" s="314">
        <v>1400</v>
      </c>
      <c r="F393" s="315">
        <v>0</v>
      </c>
      <c r="G393" s="316">
        <v>11995349</v>
      </c>
    </row>
    <row r="394" spans="1:7" ht="15.75" customHeight="1">
      <c r="A394" s="317">
        <v>391</v>
      </c>
      <c r="B394" s="318"/>
      <c r="C394" s="319">
        <v>42656</v>
      </c>
      <c r="D394" s="320" t="s">
        <v>686</v>
      </c>
      <c r="E394" s="322">
        <v>0</v>
      </c>
      <c r="F394" s="321">
        <v>2380000</v>
      </c>
      <c r="G394" s="323">
        <v>9615349</v>
      </c>
    </row>
    <row r="395" spans="1:7" ht="15.75" customHeight="1">
      <c r="A395" s="310">
        <v>392</v>
      </c>
      <c r="B395" s="311"/>
      <c r="C395" s="312">
        <v>42657</v>
      </c>
      <c r="D395" s="313" t="s">
        <v>687</v>
      </c>
      <c r="E395" s="315">
        <v>0</v>
      </c>
      <c r="F395" s="314">
        <v>48960</v>
      </c>
      <c r="G395" s="316">
        <v>9566389</v>
      </c>
    </row>
    <row r="396" spans="1:7" ht="15.75" customHeight="1">
      <c r="A396" s="317">
        <v>393</v>
      </c>
      <c r="B396" s="318"/>
      <c r="C396" s="319">
        <v>42657</v>
      </c>
      <c r="D396" s="320" t="s">
        <v>688</v>
      </c>
      <c r="E396" s="322">
        <v>0</v>
      </c>
      <c r="F396" s="321">
        <v>23210</v>
      </c>
      <c r="G396" s="323">
        <v>9543179</v>
      </c>
    </row>
    <row r="397" spans="1:7" ht="15.75" customHeight="1">
      <c r="A397" s="310">
        <v>394</v>
      </c>
      <c r="B397" s="311"/>
      <c r="C397" s="312">
        <v>42660</v>
      </c>
      <c r="D397" s="313" t="s">
        <v>368</v>
      </c>
      <c r="E397" s="315">
        <v>0</v>
      </c>
      <c r="F397" s="314">
        <v>40000</v>
      </c>
      <c r="G397" s="316">
        <v>9503179</v>
      </c>
    </row>
    <row r="398" spans="1:7" ht="15.75" customHeight="1">
      <c r="A398" s="317">
        <v>395</v>
      </c>
      <c r="B398" s="318"/>
      <c r="C398" s="319">
        <v>42662</v>
      </c>
      <c r="D398" s="320" t="s">
        <v>689</v>
      </c>
      <c r="E398" s="321">
        <v>1120</v>
      </c>
      <c r="F398" s="322">
        <v>0</v>
      </c>
      <c r="G398" s="323">
        <v>9504299</v>
      </c>
    </row>
    <row r="399" spans="1:7" ht="15.75" customHeight="1">
      <c r="A399" s="310">
        <v>396</v>
      </c>
      <c r="B399" s="311"/>
      <c r="C399" s="312">
        <v>42663</v>
      </c>
      <c r="D399" s="313" t="s">
        <v>690</v>
      </c>
      <c r="E399" s="315">
        <v>0</v>
      </c>
      <c r="F399" s="314">
        <v>55800</v>
      </c>
      <c r="G399" s="316">
        <v>9448499</v>
      </c>
    </row>
    <row r="400" spans="1:7" ht="15.75" customHeight="1">
      <c r="A400" s="317">
        <v>397</v>
      </c>
      <c r="B400" s="318"/>
      <c r="C400" s="319">
        <v>42663</v>
      </c>
      <c r="D400" s="320" t="s">
        <v>414</v>
      </c>
      <c r="E400" s="322">
        <v>0</v>
      </c>
      <c r="F400" s="321">
        <v>16000</v>
      </c>
      <c r="G400" s="323">
        <v>9432499</v>
      </c>
    </row>
    <row r="401" spans="1:7" ht="15.75" customHeight="1">
      <c r="A401" s="310">
        <v>398</v>
      </c>
      <c r="B401" s="311"/>
      <c r="C401" s="312">
        <v>42663</v>
      </c>
      <c r="D401" s="313" t="s">
        <v>691</v>
      </c>
      <c r="E401" s="314">
        <v>10000</v>
      </c>
      <c r="F401" s="315">
        <v>0</v>
      </c>
      <c r="G401" s="316">
        <v>9442499</v>
      </c>
    </row>
    <row r="402" spans="1:7" ht="15.75" customHeight="1">
      <c r="A402" s="317">
        <v>399</v>
      </c>
      <c r="B402" s="318"/>
      <c r="C402" s="319">
        <v>42667</v>
      </c>
      <c r="D402" s="320" t="s">
        <v>692</v>
      </c>
      <c r="E402" s="322">
        <v>0</v>
      </c>
      <c r="F402" s="321">
        <v>22660</v>
      </c>
      <c r="G402" s="323">
        <v>9419839</v>
      </c>
    </row>
    <row r="403" spans="1:7" ht="15.75" customHeight="1">
      <c r="A403" s="310">
        <v>400</v>
      </c>
      <c r="B403" s="311"/>
      <c r="C403" s="312">
        <v>42667</v>
      </c>
      <c r="D403" s="313" t="s">
        <v>693</v>
      </c>
      <c r="E403" s="315">
        <v>0</v>
      </c>
      <c r="F403" s="314">
        <v>40000</v>
      </c>
      <c r="G403" s="316">
        <v>9379839</v>
      </c>
    </row>
    <row r="404" spans="1:7" ht="15.75" customHeight="1">
      <c r="A404" s="317">
        <v>401</v>
      </c>
      <c r="B404" s="318"/>
      <c r="C404" s="319">
        <v>42668</v>
      </c>
      <c r="D404" s="320" t="s">
        <v>410</v>
      </c>
      <c r="E404" s="322">
        <v>0</v>
      </c>
      <c r="F404" s="321">
        <v>50000</v>
      </c>
      <c r="G404" s="323">
        <v>9329839</v>
      </c>
    </row>
    <row r="405" spans="1:7" ht="15.75" customHeight="1">
      <c r="A405" s="310">
        <v>402</v>
      </c>
      <c r="B405" s="311"/>
      <c r="C405" s="312">
        <v>42668</v>
      </c>
      <c r="D405" s="313" t="s">
        <v>694</v>
      </c>
      <c r="E405" s="315">
        <v>0</v>
      </c>
      <c r="F405" s="314">
        <v>7900</v>
      </c>
      <c r="G405" s="316">
        <v>9321939</v>
      </c>
    </row>
    <row r="406" spans="1:7" ht="15.75" customHeight="1">
      <c r="A406" s="317">
        <v>403</v>
      </c>
      <c r="B406" s="318"/>
      <c r="C406" s="319">
        <v>42668</v>
      </c>
      <c r="D406" s="320" t="s">
        <v>695</v>
      </c>
      <c r="E406" s="322">
        <v>0</v>
      </c>
      <c r="F406" s="321">
        <v>2144000</v>
      </c>
      <c r="G406" s="323">
        <v>7177939</v>
      </c>
    </row>
    <row r="407" spans="1:7" ht="15.75" customHeight="1">
      <c r="A407" s="310">
        <v>404</v>
      </c>
      <c r="B407" s="311"/>
      <c r="C407" s="312">
        <v>42668</v>
      </c>
      <c r="D407" s="313" t="s">
        <v>696</v>
      </c>
      <c r="E407" s="315">
        <v>0</v>
      </c>
      <c r="F407" s="314">
        <v>208390</v>
      </c>
      <c r="G407" s="316">
        <v>6969549</v>
      </c>
    </row>
    <row r="408" spans="1:7" ht="15.75" customHeight="1">
      <c r="A408" s="317">
        <v>405</v>
      </c>
      <c r="B408" s="318"/>
      <c r="C408" s="319">
        <v>42668</v>
      </c>
      <c r="D408" s="320" t="s">
        <v>697</v>
      </c>
      <c r="E408" s="322">
        <v>0</v>
      </c>
      <c r="F408" s="321">
        <v>178667</v>
      </c>
      <c r="G408" s="323">
        <v>6790882</v>
      </c>
    </row>
    <row r="409" spans="1:7" ht="15.75" customHeight="1">
      <c r="A409" s="310">
        <v>406</v>
      </c>
      <c r="B409" s="311"/>
      <c r="C409" s="312">
        <v>42668</v>
      </c>
      <c r="D409" s="313" t="s">
        <v>698</v>
      </c>
      <c r="E409" s="315">
        <v>0</v>
      </c>
      <c r="F409" s="314">
        <v>53250</v>
      </c>
      <c r="G409" s="316">
        <v>6737632</v>
      </c>
    </row>
    <row r="410" spans="1:7" ht="15.75" customHeight="1">
      <c r="A410" s="317">
        <v>407</v>
      </c>
      <c r="B410" s="318"/>
      <c r="C410" s="319">
        <v>42668</v>
      </c>
      <c r="D410" s="320" t="s">
        <v>699</v>
      </c>
      <c r="E410" s="322">
        <v>0</v>
      </c>
      <c r="F410" s="321">
        <v>1693850</v>
      </c>
      <c r="G410" s="323">
        <v>5043782</v>
      </c>
    </row>
    <row r="411" spans="1:7" ht="15.75" customHeight="1">
      <c r="A411" s="310">
        <v>408</v>
      </c>
      <c r="B411" s="311"/>
      <c r="C411" s="312">
        <v>42668</v>
      </c>
      <c r="D411" s="313" t="s">
        <v>700</v>
      </c>
      <c r="E411" s="315">
        <v>0</v>
      </c>
      <c r="F411" s="314">
        <v>164630</v>
      </c>
      <c r="G411" s="316">
        <v>4879152</v>
      </c>
    </row>
    <row r="412" spans="1:7" ht="15.75" customHeight="1">
      <c r="A412" s="317">
        <v>409</v>
      </c>
      <c r="B412" s="318"/>
      <c r="C412" s="319">
        <v>42668</v>
      </c>
      <c r="D412" s="320" t="s">
        <v>701</v>
      </c>
      <c r="E412" s="322">
        <v>0</v>
      </c>
      <c r="F412" s="321">
        <v>141154</v>
      </c>
      <c r="G412" s="323">
        <v>4737998</v>
      </c>
    </row>
    <row r="413" spans="1:7" ht="15.75" customHeight="1">
      <c r="A413" s="310">
        <v>410</v>
      </c>
      <c r="B413" s="311"/>
      <c r="C413" s="312">
        <v>42668</v>
      </c>
      <c r="D413" s="313" t="s">
        <v>702</v>
      </c>
      <c r="E413" s="314">
        <v>11514130</v>
      </c>
      <c r="F413" s="315">
        <v>0</v>
      </c>
      <c r="G413" s="316">
        <v>16252128</v>
      </c>
    </row>
    <row r="414" spans="1:7" ht="15.75" customHeight="1">
      <c r="A414" s="317">
        <v>411</v>
      </c>
      <c r="B414" s="318"/>
      <c r="C414" s="319">
        <v>42668</v>
      </c>
      <c r="D414" s="320" t="s">
        <v>703</v>
      </c>
      <c r="E414" s="321">
        <v>6000000</v>
      </c>
      <c r="F414" s="322">
        <v>0</v>
      </c>
      <c r="G414" s="323">
        <v>22252128</v>
      </c>
    </row>
    <row r="415" spans="1:7" ht="15.75" customHeight="1">
      <c r="A415" s="310">
        <v>412</v>
      </c>
      <c r="B415" s="311"/>
      <c r="C415" s="312">
        <v>42668</v>
      </c>
      <c r="D415" s="313" t="s">
        <v>691</v>
      </c>
      <c r="E415" s="314">
        <v>10000</v>
      </c>
      <c r="F415" s="315">
        <v>0</v>
      </c>
      <c r="G415" s="316">
        <v>22262128</v>
      </c>
    </row>
    <row r="416" spans="1:7" ht="15.75" customHeight="1">
      <c r="A416" s="317">
        <v>413</v>
      </c>
      <c r="B416" s="329"/>
      <c r="C416" s="319">
        <v>42669</v>
      </c>
      <c r="D416" s="320" t="s">
        <v>704</v>
      </c>
      <c r="E416" s="321">
        <v>1120</v>
      </c>
      <c r="F416" s="322">
        <v>0</v>
      </c>
      <c r="G416" s="323">
        <v>22263248</v>
      </c>
    </row>
    <row r="417" spans="1:7" ht="15.75" customHeight="1">
      <c r="A417" s="310">
        <v>414</v>
      </c>
      <c r="B417" s="379"/>
      <c r="C417" s="312">
        <v>42670</v>
      </c>
      <c r="D417" s="313" t="s">
        <v>705</v>
      </c>
      <c r="E417" s="315">
        <v>0</v>
      </c>
      <c r="F417" s="314">
        <v>168000</v>
      </c>
      <c r="G417" s="316">
        <v>22095248</v>
      </c>
    </row>
    <row r="418" spans="1:7" ht="15.75" customHeight="1">
      <c r="A418" s="317">
        <v>415</v>
      </c>
      <c r="B418" s="318" t="s">
        <v>567</v>
      </c>
      <c r="C418" s="319">
        <v>42670</v>
      </c>
      <c r="D418" s="320" t="s">
        <v>691</v>
      </c>
      <c r="E418" s="321">
        <v>10000</v>
      </c>
      <c r="F418" s="322">
        <v>0</v>
      </c>
      <c r="G418" s="323">
        <v>22105248</v>
      </c>
    </row>
    <row r="419" spans="1:7" ht="15.75" customHeight="1">
      <c r="A419" s="310">
        <v>416</v>
      </c>
      <c r="B419" s="311"/>
      <c r="C419" s="312">
        <v>42671</v>
      </c>
      <c r="D419" s="313" t="s">
        <v>412</v>
      </c>
      <c r="E419" s="315">
        <v>0</v>
      </c>
      <c r="F419" s="314">
        <v>43000</v>
      </c>
      <c r="G419" s="316">
        <v>22062248</v>
      </c>
    </row>
    <row r="420" spans="1:7" ht="15.75" customHeight="1">
      <c r="A420" s="317">
        <v>417</v>
      </c>
      <c r="B420" s="318"/>
      <c r="C420" s="319">
        <v>42675</v>
      </c>
      <c r="D420" s="320" t="s">
        <v>368</v>
      </c>
      <c r="E420" s="322">
        <v>0</v>
      </c>
      <c r="F420" s="321">
        <v>40000</v>
      </c>
      <c r="G420" s="323">
        <v>22022248</v>
      </c>
    </row>
    <row r="421" spans="1:7" ht="15.75" customHeight="1">
      <c r="A421" s="310">
        <v>418</v>
      </c>
      <c r="B421" s="311"/>
      <c r="C421" s="312">
        <v>42677</v>
      </c>
      <c r="D421" s="313" t="s">
        <v>704</v>
      </c>
      <c r="E421" s="314">
        <v>1080</v>
      </c>
      <c r="F421" s="315">
        <v>0</v>
      </c>
      <c r="G421" s="316">
        <v>22023328</v>
      </c>
    </row>
    <row r="422" spans="1:7" ht="15.75" customHeight="1">
      <c r="A422" s="317">
        <v>419</v>
      </c>
      <c r="B422" s="318"/>
      <c r="C422" s="319">
        <v>42681</v>
      </c>
      <c r="D422" s="320" t="s">
        <v>706</v>
      </c>
      <c r="E422" s="322">
        <v>0</v>
      </c>
      <c r="F422" s="321">
        <v>48000</v>
      </c>
      <c r="G422" s="323">
        <v>21975328</v>
      </c>
    </row>
    <row r="423" spans="1:7" ht="15.75" customHeight="1">
      <c r="A423" s="310">
        <v>420</v>
      </c>
      <c r="B423" s="311"/>
      <c r="C423" s="312">
        <v>42683</v>
      </c>
      <c r="D423" s="313" t="s">
        <v>707</v>
      </c>
      <c r="E423" s="315">
        <v>0</v>
      </c>
      <c r="F423" s="314">
        <v>47000</v>
      </c>
      <c r="G423" s="316">
        <v>21928328</v>
      </c>
    </row>
    <row r="424" spans="1:7" ht="15.75" customHeight="1">
      <c r="A424" s="317">
        <v>421</v>
      </c>
      <c r="B424" s="318"/>
      <c r="C424" s="319">
        <v>42684</v>
      </c>
      <c r="D424" s="320" t="s">
        <v>708</v>
      </c>
      <c r="E424" s="322">
        <v>0</v>
      </c>
      <c r="F424" s="321">
        <v>70410</v>
      </c>
      <c r="G424" s="323">
        <v>21857918</v>
      </c>
    </row>
    <row r="425" spans="1:7" ht="15.75" customHeight="1">
      <c r="A425" s="310">
        <v>422</v>
      </c>
      <c r="B425" s="311"/>
      <c r="C425" s="312">
        <v>42684</v>
      </c>
      <c r="D425" s="313" t="s">
        <v>368</v>
      </c>
      <c r="E425" s="315">
        <v>0</v>
      </c>
      <c r="F425" s="314">
        <v>40000</v>
      </c>
      <c r="G425" s="316">
        <v>21817918</v>
      </c>
    </row>
    <row r="426" spans="1:7" ht="15.75" customHeight="1">
      <c r="A426" s="317">
        <v>423</v>
      </c>
      <c r="B426" s="318"/>
      <c r="C426" s="319">
        <v>42685</v>
      </c>
      <c r="D426" s="320" t="s">
        <v>410</v>
      </c>
      <c r="E426" s="322">
        <v>0</v>
      </c>
      <c r="F426" s="321">
        <v>50000</v>
      </c>
      <c r="G426" s="323">
        <v>21767918</v>
      </c>
    </row>
    <row r="427" spans="1:7" ht="15.75" customHeight="1">
      <c r="A427" s="310">
        <v>424</v>
      </c>
      <c r="B427" s="311"/>
      <c r="C427" s="312">
        <v>42688</v>
      </c>
      <c r="D427" s="313" t="s">
        <v>709</v>
      </c>
      <c r="E427" s="315">
        <v>0</v>
      </c>
      <c r="F427" s="314">
        <v>418770</v>
      </c>
      <c r="G427" s="316">
        <v>21349148</v>
      </c>
    </row>
    <row r="428" spans="1:7" ht="15.75" customHeight="1">
      <c r="A428" s="317">
        <v>425</v>
      </c>
      <c r="B428" s="318"/>
      <c r="C428" s="319">
        <v>42688</v>
      </c>
      <c r="D428" s="320" t="s">
        <v>685</v>
      </c>
      <c r="E428" s="321">
        <v>1080</v>
      </c>
      <c r="F428" s="322">
        <v>0</v>
      </c>
      <c r="G428" s="323">
        <v>21350228</v>
      </c>
    </row>
    <row r="429" spans="1:7" ht="15.75" customHeight="1">
      <c r="A429" s="310">
        <v>426</v>
      </c>
      <c r="B429" s="311"/>
      <c r="C429" s="312">
        <v>42689</v>
      </c>
      <c r="D429" s="313" t="s">
        <v>710</v>
      </c>
      <c r="E429" s="315">
        <v>0</v>
      </c>
      <c r="F429" s="314">
        <v>1900</v>
      </c>
      <c r="G429" s="316">
        <v>21348328</v>
      </c>
    </row>
    <row r="430" spans="1:7" ht="15.75" customHeight="1">
      <c r="A430" s="317">
        <v>427</v>
      </c>
      <c r="B430" s="318"/>
      <c r="C430" s="319">
        <v>42691</v>
      </c>
      <c r="D430" s="320" t="s">
        <v>398</v>
      </c>
      <c r="E430" s="322">
        <v>0</v>
      </c>
      <c r="F430" s="321">
        <v>2020</v>
      </c>
      <c r="G430" s="323">
        <v>21346308</v>
      </c>
    </row>
    <row r="431" spans="1:7" ht="15.75" customHeight="1">
      <c r="A431" s="310">
        <v>428</v>
      </c>
      <c r="B431" s="311"/>
      <c r="C431" s="312">
        <v>42691</v>
      </c>
      <c r="D431" s="313" t="s">
        <v>711</v>
      </c>
      <c r="E431" s="315">
        <v>0</v>
      </c>
      <c r="F431" s="314">
        <v>18870</v>
      </c>
      <c r="G431" s="316">
        <v>21327438</v>
      </c>
    </row>
    <row r="432" spans="1:7" ht="15.75" customHeight="1">
      <c r="A432" s="317">
        <v>429</v>
      </c>
      <c r="B432" s="318"/>
      <c r="C432" s="319">
        <v>42692</v>
      </c>
      <c r="D432" s="320" t="s">
        <v>368</v>
      </c>
      <c r="E432" s="322">
        <v>0</v>
      </c>
      <c r="F432" s="321">
        <v>40000</v>
      </c>
      <c r="G432" s="323">
        <v>21287438</v>
      </c>
    </row>
    <row r="433" spans="1:7" ht="15.75" customHeight="1">
      <c r="A433" s="310">
        <v>430</v>
      </c>
      <c r="B433" s="311"/>
      <c r="C433" s="312">
        <v>42692</v>
      </c>
      <c r="D433" s="313" t="s">
        <v>410</v>
      </c>
      <c r="E433" s="315">
        <v>0</v>
      </c>
      <c r="F433" s="314">
        <v>50000</v>
      </c>
      <c r="G433" s="316">
        <v>21237438</v>
      </c>
    </row>
    <row r="434" spans="1:7" ht="15.75" customHeight="1">
      <c r="A434" s="317">
        <v>431</v>
      </c>
      <c r="B434" s="318"/>
      <c r="C434" s="319">
        <v>42695</v>
      </c>
      <c r="D434" s="320" t="s">
        <v>712</v>
      </c>
      <c r="E434" s="322">
        <v>0</v>
      </c>
      <c r="F434" s="321">
        <v>21620</v>
      </c>
      <c r="G434" s="323">
        <v>21215818</v>
      </c>
    </row>
    <row r="435" spans="1:7" ht="15.75" customHeight="1">
      <c r="A435" s="310">
        <v>432</v>
      </c>
      <c r="B435" s="311"/>
      <c r="C435" s="312">
        <v>42695</v>
      </c>
      <c r="D435" s="313" t="s">
        <v>713</v>
      </c>
      <c r="E435" s="315">
        <v>0</v>
      </c>
      <c r="F435" s="314">
        <v>7900</v>
      </c>
      <c r="G435" s="316">
        <v>21207918</v>
      </c>
    </row>
    <row r="436" spans="1:7" ht="15.75" customHeight="1">
      <c r="A436" s="317">
        <v>433</v>
      </c>
      <c r="B436" s="318"/>
      <c r="C436" s="319">
        <v>42695</v>
      </c>
      <c r="D436" s="320" t="s">
        <v>714</v>
      </c>
      <c r="E436" s="322">
        <v>0</v>
      </c>
      <c r="F436" s="321">
        <v>22660</v>
      </c>
      <c r="G436" s="323">
        <v>21185258</v>
      </c>
    </row>
    <row r="437" spans="1:7" ht="15.75" customHeight="1">
      <c r="A437" s="310">
        <v>434</v>
      </c>
      <c r="B437" s="311"/>
      <c r="C437" s="312">
        <v>42695</v>
      </c>
      <c r="D437" s="313" t="s">
        <v>715</v>
      </c>
      <c r="E437" s="315">
        <v>0</v>
      </c>
      <c r="F437" s="314">
        <v>55800</v>
      </c>
      <c r="G437" s="316">
        <v>21129458</v>
      </c>
    </row>
    <row r="438" spans="1:7" ht="15.75" customHeight="1">
      <c r="A438" s="317">
        <v>435</v>
      </c>
      <c r="B438" s="318"/>
      <c r="C438" s="319">
        <v>42697</v>
      </c>
      <c r="D438" s="320" t="s">
        <v>716</v>
      </c>
      <c r="E438" s="322">
        <v>0</v>
      </c>
      <c r="F438" s="321">
        <v>14000</v>
      </c>
      <c r="G438" s="323">
        <v>21115458</v>
      </c>
    </row>
    <row r="439" spans="1:7" ht="15.75" customHeight="1">
      <c r="A439" s="310">
        <v>436</v>
      </c>
      <c r="B439" s="311"/>
      <c r="C439" s="312">
        <v>42697</v>
      </c>
      <c r="D439" s="313" t="s">
        <v>658</v>
      </c>
      <c r="E439" s="315">
        <v>0</v>
      </c>
      <c r="F439" s="314">
        <v>7000</v>
      </c>
      <c r="G439" s="316">
        <v>21108458</v>
      </c>
    </row>
    <row r="440" spans="1:7" ht="15.75" customHeight="1">
      <c r="A440" s="317">
        <v>437</v>
      </c>
      <c r="B440" s="318"/>
      <c r="C440" s="319">
        <v>42698</v>
      </c>
      <c r="D440" s="320" t="s">
        <v>717</v>
      </c>
      <c r="E440" s="322">
        <v>0</v>
      </c>
      <c r="F440" s="321">
        <v>586300</v>
      </c>
      <c r="G440" s="323">
        <v>20522158</v>
      </c>
    </row>
    <row r="441" spans="1:7" ht="15.75" customHeight="1">
      <c r="A441" s="310">
        <v>438</v>
      </c>
      <c r="B441" s="311"/>
      <c r="C441" s="312">
        <v>42699</v>
      </c>
      <c r="D441" s="313" t="s">
        <v>718</v>
      </c>
      <c r="E441" s="315">
        <v>0</v>
      </c>
      <c r="F441" s="314">
        <v>2144000</v>
      </c>
      <c r="G441" s="316">
        <v>18378158</v>
      </c>
    </row>
    <row r="442" spans="1:7" ht="15.75" customHeight="1">
      <c r="A442" s="317">
        <v>439</v>
      </c>
      <c r="B442" s="318"/>
      <c r="C442" s="319">
        <v>42699</v>
      </c>
      <c r="D442" s="320" t="s">
        <v>719</v>
      </c>
      <c r="E442" s="322">
        <v>0</v>
      </c>
      <c r="F442" s="321">
        <v>208390</v>
      </c>
      <c r="G442" s="323">
        <v>18169768</v>
      </c>
    </row>
    <row r="443" spans="1:7" ht="15.75" customHeight="1">
      <c r="A443" s="310">
        <v>440</v>
      </c>
      <c r="B443" s="311"/>
      <c r="C443" s="312">
        <v>42699</v>
      </c>
      <c r="D443" s="313" t="s">
        <v>720</v>
      </c>
      <c r="E443" s="315">
        <v>0</v>
      </c>
      <c r="F443" s="314">
        <v>178667</v>
      </c>
      <c r="G443" s="316">
        <v>17991101</v>
      </c>
    </row>
    <row r="444" spans="1:7" ht="15.75" customHeight="1">
      <c r="A444" s="317">
        <v>441</v>
      </c>
      <c r="B444" s="318"/>
      <c r="C444" s="319">
        <v>42699</v>
      </c>
      <c r="D444" s="320" t="s">
        <v>721</v>
      </c>
      <c r="E444" s="322">
        <v>0</v>
      </c>
      <c r="F444" s="321">
        <v>550000</v>
      </c>
      <c r="G444" s="323">
        <v>17441101</v>
      </c>
    </row>
    <row r="445" spans="1:7" ht="15.75" customHeight="1">
      <c r="A445" s="310">
        <v>442</v>
      </c>
      <c r="B445" s="311"/>
      <c r="C445" s="312">
        <v>42699</v>
      </c>
      <c r="D445" s="313" t="s">
        <v>722</v>
      </c>
      <c r="E445" s="315">
        <v>0</v>
      </c>
      <c r="F445" s="314">
        <v>550000</v>
      </c>
      <c r="G445" s="316">
        <v>16891101</v>
      </c>
    </row>
    <row r="446" spans="1:7" ht="15.75" customHeight="1">
      <c r="A446" s="317">
        <v>443</v>
      </c>
      <c r="B446" s="318"/>
      <c r="C446" s="319">
        <v>42699</v>
      </c>
      <c r="D446" s="320" t="s">
        <v>723</v>
      </c>
      <c r="E446" s="322">
        <v>0</v>
      </c>
      <c r="F446" s="321">
        <v>1693850</v>
      </c>
      <c r="G446" s="323">
        <v>15197251</v>
      </c>
    </row>
    <row r="447" spans="1:7" ht="15.75" customHeight="1">
      <c r="A447" s="310">
        <v>444</v>
      </c>
      <c r="B447" s="311"/>
      <c r="C447" s="312">
        <v>42699</v>
      </c>
      <c r="D447" s="313" t="s">
        <v>724</v>
      </c>
      <c r="E447" s="315">
        <v>0</v>
      </c>
      <c r="F447" s="314">
        <v>164630</v>
      </c>
      <c r="G447" s="316">
        <v>15032621</v>
      </c>
    </row>
    <row r="448" spans="1:7" ht="15.75" customHeight="1">
      <c r="A448" s="317">
        <v>445</v>
      </c>
      <c r="B448" s="329"/>
      <c r="C448" s="319">
        <v>42699</v>
      </c>
      <c r="D448" s="320" t="s">
        <v>725</v>
      </c>
      <c r="E448" s="322">
        <v>0</v>
      </c>
      <c r="F448" s="321">
        <v>141154</v>
      </c>
      <c r="G448" s="323">
        <v>14891467</v>
      </c>
    </row>
    <row r="449" spans="1:7" ht="15.75" customHeight="1">
      <c r="A449" s="310">
        <v>446</v>
      </c>
      <c r="B449" s="379"/>
      <c r="C449" s="312">
        <v>42702</v>
      </c>
      <c r="D449" s="313" t="s">
        <v>410</v>
      </c>
      <c r="E449" s="315">
        <v>0</v>
      </c>
      <c r="F449" s="314">
        <v>50000</v>
      </c>
      <c r="G449" s="316">
        <v>14841467</v>
      </c>
    </row>
    <row r="450" spans="1:7" ht="15.75" customHeight="1">
      <c r="A450" s="317">
        <v>447</v>
      </c>
      <c r="B450" s="318" t="s">
        <v>567</v>
      </c>
      <c r="C450" s="319">
        <v>42702</v>
      </c>
      <c r="D450" s="320" t="s">
        <v>726</v>
      </c>
      <c r="E450" s="321">
        <v>10000</v>
      </c>
      <c r="F450" s="322">
        <v>0</v>
      </c>
      <c r="G450" s="323">
        <v>14851467</v>
      </c>
    </row>
    <row r="451" spans="1:7" ht="15.75" customHeight="1">
      <c r="A451" s="310">
        <v>448</v>
      </c>
      <c r="B451" s="311"/>
      <c r="C451" s="312">
        <v>42703</v>
      </c>
      <c r="D451" s="313" t="s">
        <v>727</v>
      </c>
      <c r="E451" s="315">
        <v>0</v>
      </c>
      <c r="F451" s="314">
        <v>22000</v>
      </c>
      <c r="G451" s="316">
        <v>14829467</v>
      </c>
    </row>
    <row r="452" spans="1:7" ht="15.75" customHeight="1">
      <c r="A452" s="317">
        <v>449</v>
      </c>
      <c r="B452" s="318"/>
      <c r="C452" s="319">
        <v>42703</v>
      </c>
      <c r="D452" s="320" t="s">
        <v>368</v>
      </c>
      <c r="E452" s="322">
        <v>0</v>
      </c>
      <c r="F452" s="321">
        <v>40000</v>
      </c>
      <c r="G452" s="323">
        <v>14789467</v>
      </c>
    </row>
    <row r="453" spans="1:7" ht="15.75" customHeight="1">
      <c r="A453" s="310">
        <v>450</v>
      </c>
      <c r="B453" s="311"/>
      <c r="C453" s="312">
        <v>42704</v>
      </c>
      <c r="D453" s="313" t="s">
        <v>728</v>
      </c>
      <c r="E453" s="315">
        <v>0</v>
      </c>
      <c r="F453" s="314">
        <v>7000</v>
      </c>
      <c r="G453" s="316">
        <v>14782467</v>
      </c>
    </row>
    <row r="454" spans="1:7" ht="15.75" customHeight="1">
      <c r="A454" s="317">
        <v>451</v>
      </c>
      <c r="B454" s="318"/>
      <c r="C454" s="319">
        <v>42705</v>
      </c>
      <c r="D454" s="320" t="s">
        <v>729</v>
      </c>
      <c r="E454" s="322">
        <v>0</v>
      </c>
      <c r="F454" s="321">
        <v>27500</v>
      </c>
      <c r="G454" s="323">
        <v>14754967</v>
      </c>
    </row>
    <row r="455" spans="1:7" ht="15.75" customHeight="1">
      <c r="A455" s="310">
        <v>452</v>
      </c>
      <c r="B455" s="311"/>
      <c r="C455" s="312">
        <v>42709</v>
      </c>
      <c r="D455" s="313" t="s">
        <v>658</v>
      </c>
      <c r="E455" s="315">
        <v>0</v>
      </c>
      <c r="F455" s="314">
        <v>7000</v>
      </c>
      <c r="G455" s="316">
        <v>14747967</v>
      </c>
    </row>
    <row r="456" spans="1:7" ht="15.75" customHeight="1">
      <c r="A456" s="317">
        <v>453</v>
      </c>
      <c r="B456" s="318"/>
      <c r="C456" s="319">
        <v>42712</v>
      </c>
      <c r="D456" s="320" t="s">
        <v>368</v>
      </c>
      <c r="E456" s="322">
        <v>0</v>
      </c>
      <c r="F456" s="321">
        <v>40000</v>
      </c>
      <c r="G456" s="323">
        <v>14707967</v>
      </c>
    </row>
    <row r="457" spans="1:7" ht="15.75" customHeight="1">
      <c r="A457" s="310">
        <v>454</v>
      </c>
      <c r="B457" s="311"/>
      <c r="C457" s="312">
        <v>42713</v>
      </c>
      <c r="D457" s="313" t="s">
        <v>410</v>
      </c>
      <c r="E457" s="315">
        <v>0</v>
      </c>
      <c r="F457" s="314">
        <v>50000</v>
      </c>
      <c r="G457" s="316">
        <v>14657967</v>
      </c>
    </row>
    <row r="458" spans="1:7" ht="15.75" customHeight="1">
      <c r="A458" s="317">
        <v>455</v>
      </c>
      <c r="B458" s="318"/>
      <c r="C458" s="319">
        <v>42716</v>
      </c>
      <c r="D458" s="320" t="s">
        <v>730</v>
      </c>
      <c r="E458" s="322">
        <v>0</v>
      </c>
      <c r="F458" s="321">
        <v>81400</v>
      </c>
      <c r="G458" s="323">
        <v>14576567</v>
      </c>
    </row>
    <row r="459" spans="1:7" ht="15.75" customHeight="1">
      <c r="A459" s="310">
        <v>456</v>
      </c>
      <c r="B459" s="311"/>
      <c r="C459" s="312">
        <v>42717</v>
      </c>
      <c r="D459" s="313" t="s">
        <v>731</v>
      </c>
      <c r="E459" s="315">
        <v>0</v>
      </c>
      <c r="F459" s="314">
        <v>1230130</v>
      </c>
      <c r="G459" s="316">
        <v>13346437</v>
      </c>
    </row>
    <row r="460" spans="1:7" ht="15.75" customHeight="1">
      <c r="A460" s="317">
        <v>457</v>
      </c>
      <c r="B460" s="318"/>
      <c r="C460" s="319">
        <v>42717</v>
      </c>
      <c r="D460" s="320" t="s">
        <v>732</v>
      </c>
      <c r="E460" s="322">
        <v>0</v>
      </c>
      <c r="F460" s="321">
        <v>4400</v>
      </c>
      <c r="G460" s="323">
        <v>13342037</v>
      </c>
    </row>
    <row r="461" spans="1:7" ht="15.75" customHeight="1">
      <c r="A461" s="310">
        <v>458</v>
      </c>
      <c r="B461" s="311"/>
      <c r="C461" s="312">
        <v>42718</v>
      </c>
      <c r="D461" s="313" t="s">
        <v>733</v>
      </c>
      <c r="E461" s="315">
        <v>0</v>
      </c>
      <c r="F461" s="314">
        <v>30000</v>
      </c>
      <c r="G461" s="316">
        <v>13312037</v>
      </c>
    </row>
    <row r="462" spans="1:7" ht="15.75" customHeight="1">
      <c r="A462" s="317">
        <v>459</v>
      </c>
      <c r="B462" s="318"/>
      <c r="C462" s="319">
        <v>42723</v>
      </c>
      <c r="D462" s="320" t="s">
        <v>368</v>
      </c>
      <c r="E462" s="322">
        <v>0</v>
      </c>
      <c r="F462" s="321">
        <v>40000</v>
      </c>
      <c r="G462" s="323">
        <v>13272037</v>
      </c>
    </row>
    <row r="463" spans="1:7" ht="15.75" customHeight="1">
      <c r="A463" s="310">
        <v>460</v>
      </c>
      <c r="B463" s="311"/>
      <c r="C463" s="312">
        <v>42724</v>
      </c>
      <c r="D463" s="313" t="s">
        <v>734</v>
      </c>
      <c r="E463" s="315">
        <v>0</v>
      </c>
      <c r="F463" s="314">
        <v>55800</v>
      </c>
      <c r="G463" s="316">
        <v>13216237</v>
      </c>
    </row>
    <row r="464" spans="1:7" ht="15.75" customHeight="1">
      <c r="A464" s="317">
        <v>461</v>
      </c>
      <c r="B464" s="318"/>
      <c r="C464" s="319">
        <v>42725</v>
      </c>
      <c r="D464" s="320" t="s">
        <v>735</v>
      </c>
      <c r="E464" s="322">
        <v>0</v>
      </c>
      <c r="F464" s="321">
        <v>22660</v>
      </c>
      <c r="G464" s="323">
        <v>13193577</v>
      </c>
    </row>
    <row r="465" spans="1:7" ht="15.75" customHeight="1">
      <c r="A465" s="310">
        <v>462</v>
      </c>
      <c r="B465" s="311"/>
      <c r="C465" s="312">
        <v>42725</v>
      </c>
      <c r="D465" s="313" t="s">
        <v>736</v>
      </c>
      <c r="E465" s="315">
        <v>0</v>
      </c>
      <c r="F465" s="314">
        <v>23210</v>
      </c>
      <c r="G465" s="316">
        <v>13170367</v>
      </c>
    </row>
    <row r="466" spans="1:7" ht="15.75" customHeight="1">
      <c r="A466" s="317">
        <v>463</v>
      </c>
      <c r="B466" s="318"/>
      <c r="C466" s="319">
        <v>42725</v>
      </c>
      <c r="D466" s="320" t="s">
        <v>737</v>
      </c>
      <c r="E466" s="322">
        <v>0</v>
      </c>
      <c r="F466" s="321">
        <v>7950</v>
      </c>
      <c r="G466" s="323">
        <v>13162417</v>
      </c>
    </row>
    <row r="467" spans="1:7" ht="15.75" customHeight="1">
      <c r="A467" s="310">
        <v>464</v>
      </c>
      <c r="B467" s="311"/>
      <c r="C467" s="312">
        <v>42725</v>
      </c>
      <c r="D467" s="313" t="s">
        <v>631</v>
      </c>
      <c r="E467" s="315">
        <v>0</v>
      </c>
      <c r="F467" s="314">
        <v>40000</v>
      </c>
      <c r="G467" s="316">
        <v>13122417</v>
      </c>
    </row>
    <row r="468" spans="1:7" ht="15.75" customHeight="1">
      <c r="A468" s="317">
        <v>465</v>
      </c>
      <c r="B468" s="318"/>
      <c r="C468" s="319">
        <v>42725</v>
      </c>
      <c r="D468" s="320" t="s">
        <v>738</v>
      </c>
      <c r="E468" s="321">
        <v>1080</v>
      </c>
      <c r="F468" s="322">
        <v>0</v>
      </c>
      <c r="G468" s="323">
        <v>13123497</v>
      </c>
    </row>
    <row r="469" spans="1:7" ht="15.75" customHeight="1">
      <c r="A469" s="310">
        <v>466</v>
      </c>
      <c r="B469" s="311"/>
      <c r="C469" s="312">
        <v>42727</v>
      </c>
      <c r="D469" s="313" t="s">
        <v>739</v>
      </c>
      <c r="E469" s="315">
        <v>0</v>
      </c>
      <c r="F469" s="314">
        <v>2144000</v>
      </c>
      <c r="G469" s="316">
        <v>10979497</v>
      </c>
    </row>
    <row r="470" spans="1:7" ht="15.75" customHeight="1">
      <c r="A470" s="317">
        <v>467</v>
      </c>
      <c r="B470" s="318"/>
      <c r="C470" s="319">
        <v>42727</v>
      </c>
      <c r="D470" s="320" t="s">
        <v>740</v>
      </c>
      <c r="E470" s="322">
        <v>0</v>
      </c>
      <c r="F470" s="321">
        <v>208390</v>
      </c>
      <c r="G470" s="323">
        <v>10771107</v>
      </c>
    </row>
    <row r="471" spans="1:7" ht="15.75" customHeight="1">
      <c r="A471" s="310">
        <v>468</v>
      </c>
      <c r="B471" s="311"/>
      <c r="C471" s="312">
        <v>42727</v>
      </c>
      <c r="D471" s="313" t="s">
        <v>741</v>
      </c>
      <c r="E471" s="315">
        <v>0</v>
      </c>
      <c r="F471" s="314">
        <v>178667</v>
      </c>
      <c r="G471" s="316">
        <v>10592440</v>
      </c>
    </row>
    <row r="472" spans="1:7" ht="15.75" customHeight="1">
      <c r="A472" s="317">
        <v>469</v>
      </c>
      <c r="B472" s="318"/>
      <c r="C472" s="319">
        <v>42727</v>
      </c>
      <c r="D472" s="320" t="s">
        <v>742</v>
      </c>
      <c r="E472" s="322">
        <v>0</v>
      </c>
      <c r="F472" s="321">
        <v>1693850</v>
      </c>
      <c r="G472" s="323">
        <v>8898590</v>
      </c>
    </row>
    <row r="473" spans="1:7" ht="15.75" customHeight="1">
      <c r="A473" s="310">
        <v>470</v>
      </c>
      <c r="B473" s="311"/>
      <c r="C473" s="312">
        <v>42727</v>
      </c>
      <c r="D473" s="313" t="s">
        <v>743</v>
      </c>
      <c r="E473" s="315">
        <v>0</v>
      </c>
      <c r="F473" s="314">
        <v>164630</v>
      </c>
      <c r="G473" s="316">
        <v>8733960</v>
      </c>
    </row>
    <row r="474" spans="1:7" ht="15.75" customHeight="1">
      <c r="A474" s="317">
        <v>471</v>
      </c>
      <c r="B474" s="318"/>
      <c r="C474" s="319">
        <v>42727</v>
      </c>
      <c r="D474" s="320" t="s">
        <v>744</v>
      </c>
      <c r="E474" s="322">
        <v>0</v>
      </c>
      <c r="F474" s="321">
        <v>141154</v>
      </c>
      <c r="G474" s="323">
        <v>8592806</v>
      </c>
    </row>
    <row r="475" spans="1:7" ht="15.75" customHeight="1">
      <c r="A475" s="310">
        <v>472</v>
      </c>
      <c r="B475" s="311"/>
      <c r="C475" s="312">
        <v>42727</v>
      </c>
      <c r="D475" s="313" t="s">
        <v>745</v>
      </c>
      <c r="E475" s="315">
        <v>0</v>
      </c>
      <c r="F475" s="314">
        <v>550000</v>
      </c>
      <c r="G475" s="316">
        <v>8042806</v>
      </c>
    </row>
    <row r="476" spans="1:7" ht="15.75" customHeight="1">
      <c r="A476" s="317">
        <v>473</v>
      </c>
      <c r="B476" s="318"/>
      <c r="C476" s="319">
        <v>42727</v>
      </c>
      <c r="D476" s="320" t="s">
        <v>746</v>
      </c>
      <c r="E476" s="322">
        <v>0</v>
      </c>
      <c r="F476" s="321">
        <v>500000</v>
      </c>
      <c r="G476" s="323">
        <v>7542806</v>
      </c>
    </row>
    <row r="477" spans="1:7" ht="15.75" customHeight="1">
      <c r="A477" s="310">
        <v>474</v>
      </c>
      <c r="B477" s="311"/>
      <c r="C477" s="312">
        <v>42729</v>
      </c>
      <c r="D477" s="313" t="s">
        <v>747</v>
      </c>
      <c r="E477" s="314">
        <v>3290</v>
      </c>
      <c r="F477" s="315">
        <v>0</v>
      </c>
      <c r="G477" s="316">
        <v>7546096</v>
      </c>
    </row>
    <row r="478" spans="1:7" ht="15.75" customHeight="1">
      <c r="A478" s="317">
        <v>475</v>
      </c>
      <c r="B478" s="318"/>
      <c r="C478" s="319">
        <v>42729</v>
      </c>
      <c r="D478" s="320" t="s">
        <v>747</v>
      </c>
      <c r="E478" s="321">
        <v>1736</v>
      </c>
      <c r="F478" s="322">
        <v>0</v>
      </c>
      <c r="G478" s="323">
        <v>7547832</v>
      </c>
    </row>
    <row r="479" spans="1:7" ht="15.75" customHeight="1">
      <c r="A479" s="310">
        <v>476</v>
      </c>
      <c r="B479" s="311"/>
      <c r="C479" s="312">
        <v>42729</v>
      </c>
      <c r="D479" s="313" t="s">
        <v>747</v>
      </c>
      <c r="E479" s="314">
        <v>1155</v>
      </c>
      <c r="F479" s="315">
        <v>0</v>
      </c>
      <c r="G479" s="316">
        <v>7548987</v>
      </c>
    </row>
    <row r="480" spans="1:7" ht="15.75" customHeight="1">
      <c r="A480" s="317">
        <v>477</v>
      </c>
      <c r="B480" s="329"/>
      <c r="C480" s="319">
        <v>42729</v>
      </c>
      <c r="D480" s="320" t="s">
        <v>747</v>
      </c>
      <c r="E480" s="321">
        <v>1514</v>
      </c>
      <c r="F480" s="322">
        <v>0</v>
      </c>
      <c r="G480" s="323">
        <v>7550501</v>
      </c>
    </row>
    <row r="481" spans="1:7" ht="15.75" customHeight="1">
      <c r="A481" s="310">
        <v>478</v>
      </c>
      <c r="B481" s="379"/>
      <c r="C481" s="312">
        <v>42729</v>
      </c>
      <c r="D481" s="313" t="s">
        <v>747</v>
      </c>
      <c r="E481" s="315">
        <v>5</v>
      </c>
      <c r="F481" s="315">
        <v>0</v>
      </c>
      <c r="G481" s="316">
        <v>7550506</v>
      </c>
    </row>
    <row r="482" spans="1:7" ht="15.75" customHeight="1">
      <c r="A482" s="317">
        <v>479</v>
      </c>
      <c r="B482" s="318" t="s">
        <v>567</v>
      </c>
      <c r="C482" s="319">
        <v>42729</v>
      </c>
      <c r="D482" s="320" t="s">
        <v>747</v>
      </c>
      <c r="E482" s="321">
        <v>1275</v>
      </c>
      <c r="F482" s="322">
        <v>0</v>
      </c>
      <c r="G482" s="323">
        <v>7551781</v>
      </c>
    </row>
    <row r="483" spans="1:7" ht="15.75" customHeight="1">
      <c r="A483" s="310">
        <v>480</v>
      </c>
      <c r="B483" s="311"/>
      <c r="C483" s="312">
        <v>42729</v>
      </c>
      <c r="D483" s="313" t="s">
        <v>747</v>
      </c>
      <c r="E483" s="315">
        <v>495</v>
      </c>
      <c r="F483" s="315">
        <v>0</v>
      </c>
      <c r="G483" s="316">
        <v>7552276</v>
      </c>
    </row>
    <row r="484" spans="1:7" ht="15.75" customHeight="1">
      <c r="A484" s="317">
        <v>481</v>
      </c>
      <c r="B484" s="318"/>
      <c r="C484" s="319">
        <v>42730</v>
      </c>
      <c r="D484" s="320" t="s">
        <v>410</v>
      </c>
      <c r="E484" s="322">
        <v>0</v>
      </c>
      <c r="F484" s="321">
        <v>59000</v>
      </c>
      <c r="G484" s="323">
        <v>7493276</v>
      </c>
    </row>
    <row r="485" spans="1:7" ht="15.75" customHeight="1">
      <c r="A485" s="310">
        <v>482</v>
      </c>
      <c r="B485" s="311"/>
      <c r="C485" s="312">
        <v>42731</v>
      </c>
      <c r="D485" s="313" t="s">
        <v>368</v>
      </c>
      <c r="E485" s="315">
        <v>0</v>
      </c>
      <c r="F485" s="314">
        <v>40000</v>
      </c>
      <c r="G485" s="316">
        <v>7453276</v>
      </c>
    </row>
    <row r="486" spans="1:7" ht="15.75" customHeight="1">
      <c r="A486" s="317">
        <v>483</v>
      </c>
      <c r="B486" s="318"/>
      <c r="C486" s="319">
        <v>42731</v>
      </c>
      <c r="D486" s="320" t="s">
        <v>748</v>
      </c>
      <c r="E486" s="321">
        <v>10000</v>
      </c>
      <c r="F486" s="322">
        <v>0</v>
      </c>
      <c r="G486" s="323">
        <v>7463276</v>
      </c>
    </row>
    <row r="487" spans="1:7" ht="15.75" customHeight="1">
      <c r="A487" s="310">
        <v>484</v>
      </c>
      <c r="B487" s="311"/>
      <c r="C487" s="312">
        <v>42732</v>
      </c>
      <c r="D487" s="313" t="s">
        <v>749</v>
      </c>
      <c r="E487" s="315">
        <v>0</v>
      </c>
      <c r="F487" s="314">
        <v>80530</v>
      </c>
      <c r="G487" s="316">
        <v>7382746</v>
      </c>
    </row>
    <row r="488" spans="1:7" ht="15.75" customHeight="1">
      <c r="A488" s="317">
        <v>485</v>
      </c>
      <c r="B488" s="318"/>
      <c r="C488" s="319">
        <v>42734</v>
      </c>
      <c r="D488" s="320" t="s">
        <v>410</v>
      </c>
      <c r="E488" s="322">
        <v>0</v>
      </c>
      <c r="F488" s="321">
        <v>30000</v>
      </c>
      <c r="G488" s="323">
        <v>7352746</v>
      </c>
    </row>
    <row r="489" spans="1:7" ht="15.75" customHeight="1">
      <c r="A489" s="310">
        <v>486</v>
      </c>
      <c r="B489" s="324"/>
      <c r="C489" s="312">
        <v>42734</v>
      </c>
      <c r="D489" s="313" t="s">
        <v>414</v>
      </c>
      <c r="E489" s="315">
        <v>0</v>
      </c>
      <c r="F489" s="314">
        <v>8172</v>
      </c>
      <c r="G489" s="316">
        <v>7344574</v>
      </c>
    </row>
    <row r="490" spans="1:7" ht="15.75" customHeight="1">
      <c r="A490" s="317">
        <v>487</v>
      </c>
      <c r="B490" s="325" t="s">
        <v>750</v>
      </c>
      <c r="C490" s="317"/>
      <c r="D490" s="320"/>
      <c r="E490" s="326">
        <v>91077033</v>
      </c>
      <c r="F490" s="326">
        <v>83732459</v>
      </c>
      <c r="G490" s="327"/>
    </row>
    <row r="491" spans="1:7" ht="15.75" customHeight="1">
      <c r="A491" s="310">
        <v>488</v>
      </c>
      <c r="B491" s="311"/>
      <c r="C491" s="312">
        <v>42398</v>
      </c>
      <c r="D491" s="313" t="s">
        <v>401</v>
      </c>
      <c r="E491" s="314">
        <v>25600</v>
      </c>
      <c r="F491" s="315">
        <v>0</v>
      </c>
      <c r="G491" s="316">
        <v>25600</v>
      </c>
    </row>
    <row r="492" spans="1:7" ht="15.75" customHeight="1">
      <c r="A492" s="317">
        <v>489</v>
      </c>
      <c r="B492" s="318"/>
      <c r="C492" s="319">
        <v>42398</v>
      </c>
      <c r="D492" s="320" t="s">
        <v>402</v>
      </c>
      <c r="E492" s="321">
        <v>20900</v>
      </c>
      <c r="F492" s="322">
        <v>0</v>
      </c>
      <c r="G492" s="323">
        <v>46500</v>
      </c>
    </row>
    <row r="493" spans="1:7" ht="15.75" customHeight="1">
      <c r="A493" s="310">
        <v>490</v>
      </c>
      <c r="B493" s="311" t="s">
        <v>751</v>
      </c>
      <c r="C493" s="312">
        <v>42398</v>
      </c>
      <c r="D493" s="313" t="s">
        <v>403</v>
      </c>
      <c r="E493" s="314">
        <v>87800</v>
      </c>
      <c r="F493" s="315">
        <v>0</v>
      </c>
      <c r="G493" s="316">
        <v>134300</v>
      </c>
    </row>
    <row r="494" spans="1:7" ht="15.75" customHeight="1">
      <c r="A494" s="317">
        <v>491</v>
      </c>
      <c r="B494" s="318"/>
      <c r="C494" s="319">
        <v>42398</v>
      </c>
      <c r="D494" s="320" t="s">
        <v>404</v>
      </c>
      <c r="E494" s="321">
        <v>53600</v>
      </c>
      <c r="F494" s="322">
        <v>0</v>
      </c>
      <c r="G494" s="323">
        <v>187900</v>
      </c>
    </row>
    <row r="495" spans="1:7" ht="15.75" customHeight="1">
      <c r="A495" s="310">
        <v>492</v>
      </c>
      <c r="B495" s="311"/>
      <c r="C495" s="312">
        <v>42398</v>
      </c>
      <c r="D495" s="313" t="s">
        <v>405</v>
      </c>
      <c r="E495" s="314">
        <v>63500</v>
      </c>
      <c r="F495" s="315">
        <v>0</v>
      </c>
      <c r="G495" s="316">
        <v>251400</v>
      </c>
    </row>
    <row r="496" spans="1:7" ht="15.75" customHeight="1">
      <c r="A496" s="317">
        <v>493</v>
      </c>
      <c r="B496" s="318"/>
      <c r="C496" s="319">
        <v>42398</v>
      </c>
      <c r="D496" s="320" t="s">
        <v>406</v>
      </c>
      <c r="E496" s="321">
        <v>76300</v>
      </c>
      <c r="F496" s="322">
        <v>0</v>
      </c>
      <c r="G496" s="323">
        <v>327700</v>
      </c>
    </row>
    <row r="497" spans="1:7" ht="15.75" customHeight="1">
      <c r="A497" s="310">
        <v>494</v>
      </c>
      <c r="B497" s="311"/>
      <c r="C497" s="312">
        <v>42398</v>
      </c>
      <c r="D497" s="313" t="s">
        <v>407</v>
      </c>
      <c r="E497" s="314">
        <v>93300</v>
      </c>
      <c r="F497" s="315">
        <v>0</v>
      </c>
      <c r="G497" s="316">
        <v>421000</v>
      </c>
    </row>
    <row r="498" spans="1:7" ht="15.75" customHeight="1">
      <c r="A498" s="317">
        <v>495</v>
      </c>
      <c r="B498" s="318"/>
      <c r="C498" s="319">
        <v>42398</v>
      </c>
      <c r="D498" s="320" t="s">
        <v>408</v>
      </c>
      <c r="E498" s="321">
        <v>87900</v>
      </c>
      <c r="F498" s="322">
        <v>0</v>
      </c>
      <c r="G498" s="323">
        <v>508900</v>
      </c>
    </row>
    <row r="499" spans="1:7" ht="15.75" customHeight="1">
      <c r="A499" s="310">
        <v>496</v>
      </c>
      <c r="B499" s="311"/>
      <c r="C499" s="312">
        <v>42412</v>
      </c>
      <c r="D499" s="313" t="s">
        <v>416</v>
      </c>
      <c r="E499" s="314">
        <v>57300</v>
      </c>
      <c r="F499" s="315">
        <v>0</v>
      </c>
      <c r="G499" s="316">
        <v>566200</v>
      </c>
    </row>
    <row r="500" spans="1:7" ht="15.75" customHeight="1">
      <c r="A500" s="317">
        <v>497</v>
      </c>
      <c r="B500" s="318"/>
      <c r="C500" s="319">
        <v>42412</v>
      </c>
      <c r="D500" s="320" t="s">
        <v>417</v>
      </c>
      <c r="E500" s="321">
        <v>94400</v>
      </c>
      <c r="F500" s="322">
        <v>0</v>
      </c>
      <c r="G500" s="323">
        <v>660600</v>
      </c>
    </row>
    <row r="501" spans="1:7" ht="15.75" customHeight="1">
      <c r="A501" s="310">
        <v>498</v>
      </c>
      <c r="B501" s="311"/>
      <c r="C501" s="312">
        <v>42412</v>
      </c>
      <c r="D501" s="313" t="s">
        <v>418</v>
      </c>
      <c r="E501" s="314">
        <v>14100</v>
      </c>
      <c r="F501" s="315">
        <v>0</v>
      </c>
      <c r="G501" s="316">
        <v>674700</v>
      </c>
    </row>
    <row r="502" spans="1:7" ht="15.75" customHeight="1">
      <c r="A502" s="317">
        <v>499</v>
      </c>
      <c r="B502" s="318"/>
      <c r="C502" s="319">
        <v>42426</v>
      </c>
      <c r="D502" s="320" t="s">
        <v>436</v>
      </c>
      <c r="E502" s="321">
        <v>26100</v>
      </c>
      <c r="F502" s="322">
        <v>0</v>
      </c>
      <c r="G502" s="323">
        <v>700800</v>
      </c>
    </row>
    <row r="503" spans="1:7" ht="15.75" customHeight="1">
      <c r="A503" s="310">
        <v>500</v>
      </c>
      <c r="B503" s="311"/>
      <c r="C503" s="312">
        <v>42426</v>
      </c>
      <c r="D503" s="313" t="s">
        <v>437</v>
      </c>
      <c r="E503" s="314">
        <v>39000</v>
      </c>
      <c r="F503" s="315">
        <v>0</v>
      </c>
      <c r="G503" s="316">
        <v>739800</v>
      </c>
    </row>
    <row r="504" spans="1:7" ht="15.75" customHeight="1">
      <c r="A504" s="317">
        <v>501</v>
      </c>
      <c r="B504" s="318"/>
      <c r="C504" s="319">
        <v>42426</v>
      </c>
      <c r="D504" s="320" t="s">
        <v>438</v>
      </c>
      <c r="E504" s="321">
        <v>54000</v>
      </c>
      <c r="F504" s="322">
        <v>0</v>
      </c>
      <c r="G504" s="323">
        <v>793800</v>
      </c>
    </row>
    <row r="505" spans="1:7" ht="15.75" customHeight="1">
      <c r="A505" s="310">
        <v>502</v>
      </c>
      <c r="B505" s="311"/>
      <c r="C505" s="312">
        <v>42426</v>
      </c>
      <c r="D505" s="313" t="s">
        <v>439</v>
      </c>
      <c r="E505" s="314">
        <v>41400</v>
      </c>
      <c r="F505" s="315">
        <v>0</v>
      </c>
      <c r="G505" s="316">
        <v>835200</v>
      </c>
    </row>
    <row r="506" spans="1:7" ht="15.75" customHeight="1">
      <c r="A506" s="317">
        <v>503</v>
      </c>
      <c r="B506" s="318"/>
      <c r="C506" s="319">
        <v>42438</v>
      </c>
      <c r="D506" s="320" t="s">
        <v>445</v>
      </c>
      <c r="E506" s="321">
        <v>52500</v>
      </c>
      <c r="F506" s="322">
        <v>0</v>
      </c>
      <c r="G506" s="323">
        <v>887700</v>
      </c>
    </row>
    <row r="507" spans="1:7" ht="15.75" customHeight="1">
      <c r="A507" s="310">
        <v>504</v>
      </c>
      <c r="B507" s="311"/>
      <c r="C507" s="312">
        <v>42438</v>
      </c>
      <c r="D507" s="313" t="s">
        <v>446</v>
      </c>
      <c r="E507" s="314">
        <v>39000</v>
      </c>
      <c r="F507" s="315">
        <v>0</v>
      </c>
      <c r="G507" s="316">
        <v>926700</v>
      </c>
    </row>
    <row r="508" spans="1:7" ht="15.75" customHeight="1">
      <c r="A508" s="317">
        <v>505</v>
      </c>
      <c r="B508" s="318"/>
      <c r="C508" s="319">
        <v>42438</v>
      </c>
      <c r="D508" s="320" t="s">
        <v>447</v>
      </c>
      <c r="E508" s="321">
        <v>60600</v>
      </c>
      <c r="F508" s="322">
        <v>0</v>
      </c>
      <c r="G508" s="323">
        <v>987300</v>
      </c>
    </row>
    <row r="509" spans="1:7" ht="15.75" customHeight="1">
      <c r="A509" s="310">
        <v>506</v>
      </c>
      <c r="B509" s="311"/>
      <c r="C509" s="312">
        <v>42444</v>
      </c>
      <c r="D509" s="313" t="s">
        <v>450</v>
      </c>
      <c r="E509" s="314">
        <v>60900</v>
      </c>
      <c r="F509" s="315">
        <v>0</v>
      </c>
      <c r="G509" s="316">
        <v>1048200</v>
      </c>
    </row>
    <row r="510" spans="1:7" ht="15.75" customHeight="1">
      <c r="A510" s="317">
        <v>507</v>
      </c>
      <c r="B510" s="318"/>
      <c r="C510" s="319">
        <v>42444</v>
      </c>
      <c r="D510" s="320" t="s">
        <v>451</v>
      </c>
      <c r="E510" s="321">
        <v>45300</v>
      </c>
      <c r="F510" s="322">
        <v>0</v>
      </c>
      <c r="G510" s="323">
        <v>1093500</v>
      </c>
    </row>
    <row r="511" spans="1:7" ht="15.75" customHeight="1">
      <c r="A511" s="310">
        <v>508</v>
      </c>
      <c r="B511" s="311"/>
      <c r="C511" s="312">
        <v>42452</v>
      </c>
      <c r="D511" s="313" t="s">
        <v>461</v>
      </c>
      <c r="E511" s="314">
        <v>39900</v>
      </c>
      <c r="F511" s="315">
        <v>0</v>
      </c>
      <c r="G511" s="316">
        <v>1133400</v>
      </c>
    </row>
    <row r="512" spans="1:7" ht="15.75" customHeight="1">
      <c r="A512" s="317">
        <v>509</v>
      </c>
      <c r="B512" s="329"/>
      <c r="C512" s="319">
        <v>42452</v>
      </c>
      <c r="D512" s="320" t="s">
        <v>462</v>
      </c>
      <c r="E512" s="321">
        <v>23700</v>
      </c>
      <c r="F512" s="322">
        <v>0</v>
      </c>
      <c r="G512" s="323">
        <v>1157100</v>
      </c>
    </row>
    <row r="513" spans="1:7" ht="15.75" customHeight="1">
      <c r="A513" s="310">
        <v>510</v>
      </c>
      <c r="B513" s="379"/>
      <c r="C513" s="312">
        <v>42464</v>
      </c>
      <c r="D513" s="313" t="s">
        <v>473</v>
      </c>
      <c r="E513" s="314">
        <v>55800</v>
      </c>
      <c r="F513" s="315">
        <v>0</v>
      </c>
      <c r="G513" s="316">
        <v>1212900</v>
      </c>
    </row>
    <row r="514" spans="1:7" ht="15.75" customHeight="1">
      <c r="A514" s="317">
        <v>511</v>
      </c>
      <c r="B514" s="318"/>
      <c r="C514" s="319">
        <v>42464</v>
      </c>
      <c r="D514" s="320" t="s">
        <v>474</v>
      </c>
      <c r="E514" s="321">
        <v>47500</v>
      </c>
      <c r="F514" s="322">
        <v>0</v>
      </c>
      <c r="G514" s="323">
        <v>1260400</v>
      </c>
    </row>
    <row r="515" spans="1:7" ht="15.75" customHeight="1">
      <c r="A515" s="310">
        <v>512</v>
      </c>
      <c r="B515" s="311" t="s">
        <v>751</v>
      </c>
      <c r="C515" s="312">
        <v>42464</v>
      </c>
      <c r="D515" s="313" t="s">
        <v>475</v>
      </c>
      <c r="E515" s="314">
        <v>43500</v>
      </c>
      <c r="F515" s="315">
        <v>0</v>
      </c>
      <c r="G515" s="316">
        <v>1303900</v>
      </c>
    </row>
    <row r="516" spans="1:7" ht="15.75" customHeight="1">
      <c r="A516" s="317">
        <v>513</v>
      </c>
      <c r="B516" s="318"/>
      <c r="C516" s="319">
        <v>42468</v>
      </c>
      <c r="D516" s="320" t="s">
        <v>481</v>
      </c>
      <c r="E516" s="321">
        <v>48900</v>
      </c>
      <c r="F516" s="322">
        <v>0</v>
      </c>
      <c r="G516" s="323">
        <v>1352800</v>
      </c>
    </row>
    <row r="517" spans="1:7" ht="15.75" customHeight="1">
      <c r="A517" s="310">
        <v>514</v>
      </c>
      <c r="B517" s="311"/>
      <c r="C517" s="312">
        <v>42468</v>
      </c>
      <c r="D517" s="313" t="s">
        <v>482</v>
      </c>
      <c r="E517" s="314">
        <v>45300</v>
      </c>
      <c r="F517" s="315">
        <v>0</v>
      </c>
      <c r="G517" s="316">
        <v>1398100</v>
      </c>
    </row>
    <row r="518" spans="1:7" ht="15.75" customHeight="1">
      <c r="A518" s="317">
        <v>515</v>
      </c>
      <c r="B518" s="318"/>
      <c r="C518" s="319">
        <v>42485</v>
      </c>
      <c r="D518" s="320" t="s">
        <v>503</v>
      </c>
      <c r="E518" s="321">
        <v>67500</v>
      </c>
      <c r="F518" s="322">
        <v>0</v>
      </c>
      <c r="G518" s="323">
        <v>1465600</v>
      </c>
    </row>
    <row r="519" spans="1:7" ht="15.75" customHeight="1">
      <c r="A519" s="310">
        <v>516</v>
      </c>
      <c r="B519" s="311"/>
      <c r="C519" s="312">
        <v>42485</v>
      </c>
      <c r="D519" s="313" t="s">
        <v>504</v>
      </c>
      <c r="E519" s="314">
        <v>59100</v>
      </c>
      <c r="F519" s="315">
        <v>0</v>
      </c>
      <c r="G519" s="316">
        <v>1524700</v>
      </c>
    </row>
    <row r="520" spans="1:7" ht="15.75" customHeight="1">
      <c r="A520" s="317">
        <v>517</v>
      </c>
      <c r="B520" s="318"/>
      <c r="C520" s="319">
        <v>42485</v>
      </c>
      <c r="D520" s="320" t="s">
        <v>505</v>
      </c>
      <c r="E520" s="321">
        <v>48300</v>
      </c>
      <c r="F520" s="322">
        <v>0</v>
      </c>
      <c r="G520" s="323">
        <v>1573000</v>
      </c>
    </row>
    <row r="521" spans="1:7" ht="15.75" customHeight="1">
      <c r="A521" s="310">
        <v>518</v>
      </c>
      <c r="B521" s="311"/>
      <c r="C521" s="312">
        <v>42485</v>
      </c>
      <c r="D521" s="313" t="s">
        <v>506</v>
      </c>
      <c r="E521" s="314">
        <v>16600</v>
      </c>
      <c r="F521" s="315">
        <v>0</v>
      </c>
      <c r="G521" s="316">
        <v>1589600</v>
      </c>
    </row>
    <row r="522" spans="1:7" ht="15.75" customHeight="1">
      <c r="A522" s="317">
        <v>519</v>
      </c>
      <c r="B522" s="318"/>
      <c r="C522" s="319">
        <v>42494</v>
      </c>
      <c r="D522" s="320" t="s">
        <v>512</v>
      </c>
      <c r="E522" s="321">
        <v>15900</v>
      </c>
      <c r="F522" s="322">
        <v>0</v>
      </c>
      <c r="G522" s="323">
        <v>1605500</v>
      </c>
    </row>
    <row r="523" spans="1:7" ht="15.75" customHeight="1">
      <c r="A523" s="310">
        <v>520</v>
      </c>
      <c r="B523" s="311"/>
      <c r="C523" s="312">
        <v>42494</v>
      </c>
      <c r="D523" s="313" t="s">
        <v>513</v>
      </c>
      <c r="E523" s="314">
        <v>15100</v>
      </c>
      <c r="F523" s="315">
        <v>0</v>
      </c>
      <c r="G523" s="316">
        <v>1620600</v>
      </c>
    </row>
    <row r="524" spans="1:7" ht="15.75" customHeight="1">
      <c r="A524" s="317">
        <v>521</v>
      </c>
      <c r="B524" s="318"/>
      <c r="C524" s="319">
        <v>42494</v>
      </c>
      <c r="D524" s="320" t="s">
        <v>514</v>
      </c>
      <c r="E524" s="321">
        <v>20200</v>
      </c>
      <c r="F524" s="322">
        <v>0</v>
      </c>
      <c r="G524" s="323">
        <v>1640800</v>
      </c>
    </row>
    <row r="525" spans="1:7" ht="15.75" customHeight="1">
      <c r="A525" s="310">
        <v>522</v>
      </c>
      <c r="B525" s="311"/>
      <c r="C525" s="312">
        <v>42510</v>
      </c>
      <c r="D525" s="313" t="s">
        <v>525</v>
      </c>
      <c r="E525" s="314">
        <v>21100</v>
      </c>
      <c r="F525" s="315">
        <v>0</v>
      </c>
      <c r="G525" s="316">
        <v>1661900</v>
      </c>
    </row>
    <row r="526" spans="1:7" ht="15.75" customHeight="1">
      <c r="A526" s="317">
        <v>523</v>
      </c>
      <c r="B526" s="318"/>
      <c r="C526" s="319">
        <v>42510</v>
      </c>
      <c r="D526" s="320" t="s">
        <v>526</v>
      </c>
      <c r="E526" s="321">
        <v>19400</v>
      </c>
      <c r="F526" s="322">
        <v>0</v>
      </c>
      <c r="G526" s="323">
        <v>1681300</v>
      </c>
    </row>
    <row r="527" spans="1:7" ht="15.75" customHeight="1">
      <c r="A527" s="310">
        <v>524</v>
      </c>
      <c r="B527" s="311"/>
      <c r="C527" s="312">
        <v>42510</v>
      </c>
      <c r="D527" s="313" t="s">
        <v>527</v>
      </c>
      <c r="E527" s="314">
        <v>18900</v>
      </c>
      <c r="F527" s="315">
        <v>0</v>
      </c>
      <c r="G527" s="316">
        <v>1700200</v>
      </c>
    </row>
    <row r="528" spans="1:7" ht="15.75" customHeight="1">
      <c r="A528" s="317">
        <v>525</v>
      </c>
      <c r="B528" s="318"/>
      <c r="C528" s="319">
        <v>42510</v>
      </c>
      <c r="D528" s="320" t="s">
        <v>528</v>
      </c>
      <c r="E528" s="321">
        <v>20000</v>
      </c>
      <c r="F528" s="322">
        <v>0</v>
      </c>
      <c r="G528" s="323">
        <v>1720200</v>
      </c>
    </row>
    <row r="529" spans="1:7" ht="15.75" customHeight="1">
      <c r="A529" s="310">
        <v>526</v>
      </c>
      <c r="B529" s="311"/>
      <c r="C529" s="312">
        <v>42521</v>
      </c>
      <c r="D529" s="313" t="s">
        <v>542</v>
      </c>
      <c r="E529" s="314">
        <v>26900</v>
      </c>
      <c r="F529" s="315">
        <v>0</v>
      </c>
      <c r="G529" s="316">
        <v>1747100</v>
      </c>
    </row>
    <row r="530" spans="1:7" ht="15.75" customHeight="1">
      <c r="A530" s="317">
        <v>527</v>
      </c>
      <c r="B530" s="318"/>
      <c r="C530" s="319">
        <v>42521</v>
      </c>
      <c r="D530" s="320" t="s">
        <v>543</v>
      </c>
      <c r="E530" s="321">
        <v>21500</v>
      </c>
      <c r="F530" s="322">
        <v>0</v>
      </c>
      <c r="G530" s="323">
        <v>1768600</v>
      </c>
    </row>
    <row r="531" spans="1:7" ht="15.75" customHeight="1">
      <c r="A531" s="310">
        <v>528</v>
      </c>
      <c r="B531" s="311"/>
      <c r="C531" s="312">
        <v>42521</v>
      </c>
      <c r="D531" s="313" t="s">
        <v>544</v>
      </c>
      <c r="E531" s="314">
        <v>13500</v>
      </c>
      <c r="F531" s="315">
        <v>0</v>
      </c>
      <c r="G531" s="316">
        <v>1782100</v>
      </c>
    </row>
    <row r="532" spans="1:7" ht="15.75" customHeight="1">
      <c r="A532" s="317">
        <v>529</v>
      </c>
      <c r="B532" s="318"/>
      <c r="C532" s="319">
        <v>42535</v>
      </c>
      <c r="D532" s="320" t="s">
        <v>554</v>
      </c>
      <c r="E532" s="321">
        <v>16600</v>
      </c>
      <c r="F532" s="322">
        <v>0</v>
      </c>
      <c r="G532" s="323">
        <v>1798700</v>
      </c>
    </row>
    <row r="533" spans="1:7" ht="15.75" customHeight="1">
      <c r="A533" s="310">
        <v>530</v>
      </c>
      <c r="B533" s="311"/>
      <c r="C533" s="312">
        <v>42535</v>
      </c>
      <c r="D533" s="313" t="s">
        <v>555</v>
      </c>
      <c r="E533" s="314">
        <v>30000</v>
      </c>
      <c r="F533" s="315">
        <v>0</v>
      </c>
      <c r="G533" s="316">
        <v>1828700</v>
      </c>
    </row>
    <row r="534" spans="1:7" ht="15.75" customHeight="1">
      <c r="A534" s="317">
        <v>531</v>
      </c>
      <c r="B534" s="318"/>
      <c r="C534" s="319">
        <v>42535</v>
      </c>
      <c r="D534" s="320" t="s">
        <v>556</v>
      </c>
      <c r="E534" s="321">
        <v>28400</v>
      </c>
      <c r="F534" s="322">
        <v>0</v>
      </c>
      <c r="G534" s="323">
        <v>1857100</v>
      </c>
    </row>
    <row r="535" spans="1:7" ht="15.75" customHeight="1">
      <c r="A535" s="310">
        <v>532</v>
      </c>
      <c r="B535" s="311"/>
      <c r="C535" s="312">
        <v>42545</v>
      </c>
      <c r="D535" s="313" t="s">
        <v>571</v>
      </c>
      <c r="E535" s="314">
        <v>18800</v>
      </c>
      <c r="F535" s="315">
        <v>0</v>
      </c>
      <c r="G535" s="316">
        <v>1875900</v>
      </c>
    </row>
    <row r="536" spans="1:7" ht="15.75" customHeight="1">
      <c r="A536" s="317">
        <v>533</v>
      </c>
      <c r="B536" s="318"/>
      <c r="C536" s="319">
        <v>42545</v>
      </c>
      <c r="D536" s="320" t="s">
        <v>572</v>
      </c>
      <c r="E536" s="321">
        <v>10300</v>
      </c>
      <c r="F536" s="322">
        <v>0</v>
      </c>
      <c r="G536" s="323">
        <v>1886200</v>
      </c>
    </row>
    <row r="537" spans="1:7" ht="15.75" customHeight="1">
      <c r="A537" s="310">
        <v>534</v>
      </c>
      <c r="B537" s="311"/>
      <c r="C537" s="312">
        <v>42545</v>
      </c>
      <c r="D537" s="313" t="s">
        <v>573</v>
      </c>
      <c r="E537" s="314">
        <v>12100</v>
      </c>
      <c r="F537" s="315">
        <v>0</v>
      </c>
      <c r="G537" s="316">
        <v>1898300</v>
      </c>
    </row>
    <row r="538" spans="1:7" ht="15.75" customHeight="1">
      <c r="A538" s="317">
        <v>535</v>
      </c>
      <c r="B538" s="318"/>
      <c r="C538" s="319">
        <v>42549</v>
      </c>
      <c r="D538" s="320" t="s">
        <v>585</v>
      </c>
      <c r="E538" s="321">
        <v>10500</v>
      </c>
      <c r="F538" s="322">
        <v>0</v>
      </c>
      <c r="G538" s="323">
        <v>1908800</v>
      </c>
    </row>
    <row r="539" spans="1:7" ht="15.75" customHeight="1">
      <c r="A539" s="310">
        <v>536</v>
      </c>
      <c r="B539" s="324"/>
      <c r="C539" s="312">
        <v>42557</v>
      </c>
      <c r="D539" s="313" t="s">
        <v>593</v>
      </c>
      <c r="E539" s="314">
        <v>9900</v>
      </c>
      <c r="F539" s="315">
        <v>0</v>
      </c>
      <c r="G539" s="316">
        <v>1918700</v>
      </c>
    </row>
    <row r="540" spans="1:7" ht="15.75" customHeight="1">
      <c r="A540" s="317">
        <v>537</v>
      </c>
      <c r="B540" s="325" t="s">
        <v>750</v>
      </c>
      <c r="C540" s="317"/>
      <c r="D540" s="320"/>
      <c r="E540" s="326">
        <v>1918700</v>
      </c>
      <c r="F540" s="328">
        <v>0</v>
      </c>
      <c r="G540" s="327"/>
    </row>
    <row r="541" spans="1:7" ht="15.75" customHeight="1">
      <c r="A541" s="310">
        <v>538</v>
      </c>
      <c r="B541" s="311"/>
      <c r="C541" s="312">
        <v>42391</v>
      </c>
      <c r="D541" s="313" t="s">
        <v>384</v>
      </c>
      <c r="E541" s="314">
        <v>6000000</v>
      </c>
      <c r="F541" s="315">
        <v>0</v>
      </c>
      <c r="G541" s="316">
        <v>6000000</v>
      </c>
    </row>
    <row r="542" spans="1:7" ht="15.75" customHeight="1">
      <c r="A542" s="317">
        <v>539</v>
      </c>
      <c r="B542" s="318" t="s">
        <v>752</v>
      </c>
      <c r="C542" s="319">
        <v>42482</v>
      </c>
      <c r="D542" s="320" t="s">
        <v>495</v>
      </c>
      <c r="E542" s="321">
        <v>6000000</v>
      </c>
      <c r="F542" s="322">
        <v>0</v>
      </c>
      <c r="G542" s="323">
        <v>12000000</v>
      </c>
    </row>
    <row r="543" spans="1:7" ht="15.75" customHeight="1">
      <c r="A543" s="310">
        <v>540</v>
      </c>
      <c r="B543" s="311"/>
      <c r="C543" s="312">
        <v>42576</v>
      </c>
      <c r="D543" s="313" t="s">
        <v>614</v>
      </c>
      <c r="E543" s="314">
        <v>6000000</v>
      </c>
      <c r="F543" s="315">
        <v>0</v>
      </c>
      <c r="G543" s="316">
        <v>18000000</v>
      </c>
    </row>
    <row r="544" spans="1:7" ht="15.75" customHeight="1">
      <c r="A544" s="317">
        <v>541</v>
      </c>
      <c r="B544" s="329"/>
      <c r="C544" s="319">
        <v>42668</v>
      </c>
      <c r="D544" s="320" t="s">
        <v>703</v>
      </c>
      <c r="E544" s="321">
        <v>6000000</v>
      </c>
      <c r="F544" s="322">
        <v>0</v>
      </c>
      <c r="G544" s="323">
        <v>24000000</v>
      </c>
    </row>
    <row r="545" spans="1:7" ht="15.75" customHeight="1">
      <c r="A545" s="310">
        <v>542</v>
      </c>
      <c r="B545" s="380" t="s">
        <v>750</v>
      </c>
      <c r="C545" s="310"/>
      <c r="D545" s="313"/>
      <c r="E545" s="331">
        <v>24000000</v>
      </c>
      <c r="F545" s="332">
        <v>0</v>
      </c>
      <c r="G545" s="333"/>
    </row>
    <row r="546" spans="1:7" ht="15.75" customHeight="1">
      <c r="A546" s="317">
        <v>543</v>
      </c>
      <c r="B546" s="318"/>
      <c r="C546" s="319">
        <v>42391</v>
      </c>
      <c r="D546" s="320" t="s">
        <v>383</v>
      </c>
      <c r="E546" s="321">
        <v>11138950</v>
      </c>
      <c r="F546" s="322">
        <v>0</v>
      </c>
      <c r="G546" s="323">
        <v>11138950</v>
      </c>
    </row>
    <row r="547" spans="1:7" ht="15.75" customHeight="1">
      <c r="A547" s="310">
        <v>544</v>
      </c>
      <c r="B547" s="311" t="s">
        <v>753</v>
      </c>
      <c r="C547" s="312">
        <v>42482</v>
      </c>
      <c r="D547" s="313" t="s">
        <v>494</v>
      </c>
      <c r="E547" s="314">
        <v>10071350</v>
      </c>
      <c r="F547" s="315">
        <v>0</v>
      </c>
      <c r="G547" s="316">
        <v>21210300</v>
      </c>
    </row>
    <row r="548" spans="1:7" ht="15.75" customHeight="1">
      <c r="A548" s="317">
        <v>545</v>
      </c>
      <c r="B548" s="318"/>
      <c r="C548" s="319">
        <v>42576</v>
      </c>
      <c r="D548" s="320" t="s">
        <v>608</v>
      </c>
      <c r="E548" s="321">
        <v>16101570</v>
      </c>
      <c r="F548" s="322">
        <v>0</v>
      </c>
      <c r="G548" s="323">
        <v>37311870</v>
      </c>
    </row>
    <row r="549" spans="1:7" ht="15.75" customHeight="1">
      <c r="A549" s="310">
        <v>546</v>
      </c>
      <c r="B549" s="324"/>
      <c r="C549" s="312">
        <v>42668</v>
      </c>
      <c r="D549" s="313" t="s">
        <v>702</v>
      </c>
      <c r="E549" s="314">
        <v>11514130</v>
      </c>
      <c r="F549" s="315">
        <v>0</v>
      </c>
      <c r="G549" s="316">
        <v>48826000</v>
      </c>
    </row>
    <row r="550" spans="1:7" ht="15.75" customHeight="1">
      <c r="A550" s="317">
        <v>547</v>
      </c>
      <c r="B550" s="325" t="s">
        <v>750</v>
      </c>
      <c r="C550" s="317"/>
      <c r="D550" s="320"/>
      <c r="E550" s="326">
        <v>48826000</v>
      </c>
      <c r="F550" s="328">
        <v>0</v>
      </c>
      <c r="G550" s="327"/>
    </row>
    <row r="551" spans="1:7" ht="15.75" customHeight="1">
      <c r="A551" s="310">
        <v>548</v>
      </c>
      <c r="B551" s="324" t="s">
        <v>754</v>
      </c>
      <c r="C551" s="312">
        <v>42580</v>
      </c>
      <c r="D551" s="313" t="s">
        <v>623</v>
      </c>
      <c r="E551" s="314">
        <v>2380000</v>
      </c>
      <c r="F551" s="315">
        <v>0</v>
      </c>
      <c r="G551" s="316">
        <v>2380000</v>
      </c>
    </row>
    <row r="552" spans="1:7" ht="15.75" customHeight="1">
      <c r="A552" s="317">
        <v>549</v>
      </c>
      <c r="B552" s="325" t="s">
        <v>750</v>
      </c>
      <c r="C552" s="317"/>
      <c r="D552" s="320"/>
      <c r="E552" s="326">
        <v>2380000</v>
      </c>
      <c r="F552" s="328">
        <v>0</v>
      </c>
      <c r="G552" s="327"/>
    </row>
    <row r="553" spans="1:7" ht="15.75" customHeight="1">
      <c r="A553" s="310">
        <v>550</v>
      </c>
      <c r="B553" s="324" t="s">
        <v>755</v>
      </c>
      <c r="C553" s="312">
        <v>42551</v>
      </c>
      <c r="D553" s="313" t="s">
        <v>590</v>
      </c>
      <c r="E553" s="314">
        <v>5000000</v>
      </c>
      <c r="F553" s="315">
        <v>0</v>
      </c>
      <c r="G553" s="316">
        <v>5000000</v>
      </c>
    </row>
    <row r="554" spans="1:7" ht="15.75" customHeight="1">
      <c r="A554" s="317">
        <v>551</v>
      </c>
      <c r="B554" s="325" t="s">
        <v>750</v>
      </c>
      <c r="C554" s="317"/>
      <c r="D554" s="320"/>
      <c r="E554" s="326">
        <v>5000000</v>
      </c>
      <c r="F554" s="328">
        <v>0</v>
      </c>
      <c r="G554" s="327"/>
    </row>
    <row r="555" spans="1:7" ht="15.75" customHeight="1">
      <c r="A555" s="310">
        <v>552</v>
      </c>
      <c r="B555" s="311"/>
      <c r="C555" s="312">
        <v>42468</v>
      </c>
      <c r="D555" s="313" t="s">
        <v>478</v>
      </c>
      <c r="E555" s="314">
        <v>750000</v>
      </c>
      <c r="F555" s="315">
        <v>0</v>
      </c>
      <c r="G555" s="316">
        <v>750000</v>
      </c>
    </row>
    <row r="556" spans="1:7" ht="15.75" customHeight="1">
      <c r="A556" s="317">
        <v>553</v>
      </c>
      <c r="B556" s="318" t="s">
        <v>756</v>
      </c>
      <c r="C556" s="319">
        <v>42514</v>
      </c>
      <c r="D556" s="320" t="s">
        <v>478</v>
      </c>
      <c r="E556" s="321">
        <v>100000</v>
      </c>
      <c r="F556" s="322">
        <v>0</v>
      </c>
      <c r="G556" s="323">
        <v>850000</v>
      </c>
    </row>
    <row r="557" spans="1:7" ht="15.75" customHeight="1">
      <c r="A557" s="310">
        <v>554</v>
      </c>
      <c r="B557" s="311"/>
      <c r="C557" s="312">
        <v>42565</v>
      </c>
      <c r="D557" s="313" t="s">
        <v>478</v>
      </c>
      <c r="E557" s="314">
        <v>200000</v>
      </c>
      <c r="F557" s="315">
        <v>0</v>
      </c>
      <c r="G557" s="316">
        <v>1050000</v>
      </c>
    </row>
    <row r="558" spans="1:7" ht="15.75" customHeight="1">
      <c r="A558" s="317">
        <v>555</v>
      </c>
      <c r="B558" s="329"/>
      <c r="C558" s="319">
        <v>42621</v>
      </c>
      <c r="D558" s="320" t="s">
        <v>478</v>
      </c>
      <c r="E558" s="321">
        <v>100000</v>
      </c>
      <c r="F558" s="322">
        <v>0</v>
      </c>
      <c r="G558" s="323">
        <v>1150000</v>
      </c>
    </row>
    <row r="559" spans="1:7" ht="15.75" customHeight="1">
      <c r="A559" s="310">
        <v>556</v>
      </c>
      <c r="B559" s="330" t="s">
        <v>750</v>
      </c>
      <c r="C559" s="310"/>
      <c r="D559" s="313"/>
      <c r="E559" s="331">
        <v>1150000</v>
      </c>
      <c r="F559" s="332">
        <v>0</v>
      </c>
      <c r="G559" s="333"/>
    </row>
    <row r="560" spans="1:7" ht="15.75" customHeight="1">
      <c r="A560" s="317">
        <v>557</v>
      </c>
      <c r="B560" s="318"/>
      <c r="C560" s="319">
        <v>42380</v>
      </c>
      <c r="D560" s="320" t="s">
        <v>373</v>
      </c>
      <c r="E560" s="321">
        <v>10000</v>
      </c>
      <c r="F560" s="322">
        <v>0</v>
      </c>
      <c r="G560" s="323">
        <v>10000</v>
      </c>
    </row>
    <row r="561" spans="1:7" ht="15.75" customHeight="1">
      <c r="A561" s="310">
        <v>558</v>
      </c>
      <c r="B561" s="311"/>
      <c r="C561" s="312">
        <v>42389</v>
      </c>
      <c r="D561" s="313" t="s">
        <v>373</v>
      </c>
      <c r="E561" s="314">
        <v>10000</v>
      </c>
      <c r="F561" s="315">
        <v>0</v>
      </c>
      <c r="G561" s="316">
        <v>20000</v>
      </c>
    </row>
    <row r="562" spans="1:7" ht="15.75" customHeight="1">
      <c r="A562" s="317">
        <v>559</v>
      </c>
      <c r="B562" s="311" t="s">
        <v>757</v>
      </c>
      <c r="C562" s="319">
        <v>42394</v>
      </c>
      <c r="D562" s="320" t="s">
        <v>373</v>
      </c>
      <c r="E562" s="321">
        <v>10000</v>
      </c>
      <c r="F562" s="322">
        <v>0</v>
      </c>
      <c r="G562" s="323">
        <v>30000</v>
      </c>
    </row>
    <row r="563" spans="1:7" ht="15.75" customHeight="1">
      <c r="A563" s="310">
        <v>560</v>
      </c>
      <c r="B563" s="311"/>
      <c r="C563" s="312">
        <v>42396</v>
      </c>
      <c r="D563" s="313" t="s">
        <v>373</v>
      </c>
      <c r="E563" s="314">
        <v>10000</v>
      </c>
      <c r="F563" s="315">
        <v>0</v>
      </c>
      <c r="G563" s="316">
        <v>40000</v>
      </c>
    </row>
    <row r="564" spans="1:7" ht="15.75" customHeight="1">
      <c r="A564" s="317">
        <v>561</v>
      </c>
      <c r="B564" s="318"/>
      <c r="C564" s="319">
        <v>42398</v>
      </c>
      <c r="D564" s="320" t="s">
        <v>373</v>
      </c>
      <c r="E564" s="321">
        <v>200000</v>
      </c>
      <c r="F564" s="322">
        <v>0</v>
      </c>
      <c r="G564" s="323">
        <v>240000</v>
      </c>
    </row>
    <row r="565" spans="1:7" ht="15.75" customHeight="1">
      <c r="A565" s="310">
        <v>562</v>
      </c>
      <c r="B565" s="311"/>
      <c r="C565" s="312">
        <v>42422</v>
      </c>
      <c r="D565" s="313" t="s">
        <v>425</v>
      </c>
      <c r="E565" s="314">
        <v>10000</v>
      </c>
      <c r="F565" s="315">
        <v>0</v>
      </c>
      <c r="G565" s="316">
        <v>250000</v>
      </c>
    </row>
    <row r="566" spans="1:7" ht="15.75" customHeight="1">
      <c r="A566" s="317">
        <v>563</v>
      </c>
      <c r="B566" s="318"/>
      <c r="C566" s="319">
        <v>42425</v>
      </c>
      <c r="D566" s="320" t="s">
        <v>435</v>
      </c>
      <c r="E566" s="321">
        <v>10000</v>
      </c>
      <c r="F566" s="322">
        <v>0</v>
      </c>
      <c r="G566" s="323">
        <v>260000</v>
      </c>
    </row>
    <row r="567" spans="1:7" ht="15.75" customHeight="1">
      <c r="A567" s="310">
        <v>564</v>
      </c>
      <c r="B567" s="311"/>
      <c r="C567" s="312">
        <v>42429</v>
      </c>
      <c r="D567" s="313" t="s">
        <v>435</v>
      </c>
      <c r="E567" s="314">
        <v>10000</v>
      </c>
      <c r="F567" s="315">
        <v>0</v>
      </c>
      <c r="G567" s="316">
        <v>270000</v>
      </c>
    </row>
    <row r="568" spans="1:7" ht="15.75" customHeight="1">
      <c r="A568" s="317">
        <v>565</v>
      </c>
      <c r="B568" s="318"/>
      <c r="C568" s="319">
        <v>42429</v>
      </c>
      <c r="D568" s="320" t="s">
        <v>435</v>
      </c>
      <c r="E568" s="321">
        <v>200000</v>
      </c>
      <c r="F568" s="322">
        <v>0</v>
      </c>
      <c r="G568" s="323">
        <v>470000</v>
      </c>
    </row>
    <row r="569" spans="1:7" ht="15.75" customHeight="1">
      <c r="A569" s="310">
        <v>566</v>
      </c>
      <c r="B569" s="311"/>
      <c r="C569" s="312">
        <v>42450</v>
      </c>
      <c r="D569" s="313" t="s">
        <v>454</v>
      </c>
      <c r="E569" s="314">
        <v>10000</v>
      </c>
      <c r="F569" s="315">
        <v>0</v>
      </c>
      <c r="G569" s="316">
        <v>480000</v>
      </c>
    </row>
    <row r="570" spans="1:7" ht="15.75" customHeight="1">
      <c r="A570" s="317">
        <v>567</v>
      </c>
      <c r="B570" s="318"/>
      <c r="C570" s="319">
        <v>42454</v>
      </c>
      <c r="D570" s="320" t="s">
        <v>454</v>
      </c>
      <c r="E570" s="321">
        <v>10000</v>
      </c>
      <c r="F570" s="322">
        <v>0</v>
      </c>
      <c r="G570" s="323">
        <v>490000</v>
      </c>
    </row>
    <row r="571" spans="1:7" ht="15.75" customHeight="1">
      <c r="A571" s="310">
        <v>568</v>
      </c>
      <c r="B571" s="311"/>
      <c r="C571" s="312">
        <v>42457</v>
      </c>
      <c r="D571" s="313" t="s">
        <v>454</v>
      </c>
      <c r="E571" s="314">
        <v>10000</v>
      </c>
      <c r="F571" s="315">
        <v>0</v>
      </c>
      <c r="G571" s="316">
        <v>500000</v>
      </c>
    </row>
    <row r="572" spans="1:7" ht="15.75" customHeight="1">
      <c r="A572" s="317">
        <v>569</v>
      </c>
      <c r="B572" s="318"/>
      <c r="C572" s="319">
        <v>42460</v>
      </c>
      <c r="D572" s="320" t="s">
        <v>454</v>
      </c>
      <c r="E572" s="321">
        <v>200000</v>
      </c>
      <c r="F572" s="322">
        <v>0</v>
      </c>
      <c r="G572" s="323">
        <v>700000</v>
      </c>
    </row>
    <row r="573" spans="1:7" ht="15.75" customHeight="1">
      <c r="A573" s="310">
        <v>570</v>
      </c>
      <c r="B573" s="311"/>
      <c r="C573" s="312">
        <v>42480</v>
      </c>
      <c r="D573" s="313" t="s">
        <v>490</v>
      </c>
      <c r="E573" s="314">
        <v>10000</v>
      </c>
      <c r="F573" s="315">
        <v>0</v>
      </c>
      <c r="G573" s="316">
        <v>710000</v>
      </c>
    </row>
    <row r="574" spans="1:7" ht="15.75" customHeight="1">
      <c r="A574" s="317">
        <v>571</v>
      </c>
      <c r="B574" s="318"/>
      <c r="C574" s="319">
        <v>42485</v>
      </c>
      <c r="D574" s="320" t="s">
        <v>507</v>
      </c>
      <c r="E574" s="321">
        <v>10000</v>
      </c>
      <c r="F574" s="322">
        <v>0</v>
      </c>
      <c r="G574" s="323">
        <v>720000</v>
      </c>
    </row>
    <row r="575" spans="1:7" ht="15.75" customHeight="1">
      <c r="A575" s="310">
        <v>572</v>
      </c>
      <c r="B575" s="311"/>
      <c r="C575" s="312">
        <v>42487</v>
      </c>
      <c r="D575" s="313" t="s">
        <v>509</v>
      </c>
      <c r="E575" s="314">
        <v>10000</v>
      </c>
      <c r="F575" s="315">
        <v>0</v>
      </c>
      <c r="G575" s="316">
        <v>730000</v>
      </c>
    </row>
    <row r="576" spans="1:7" ht="15.75" customHeight="1">
      <c r="A576" s="317">
        <v>573</v>
      </c>
      <c r="B576" s="329"/>
      <c r="C576" s="319">
        <v>42489</v>
      </c>
      <c r="D576" s="320" t="s">
        <v>511</v>
      </c>
      <c r="E576" s="321">
        <v>200000</v>
      </c>
      <c r="F576" s="322">
        <v>0</v>
      </c>
      <c r="G576" s="323">
        <v>930000</v>
      </c>
    </row>
    <row r="577" spans="1:7" ht="15.75" customHeight="1">
      <c r="A577" s="310">
        <v>574</v>
      </c>
      <c r="B577" s="379"/>
      <c r="C577" s="312">
        <v>42510</v>
      </c>
      <c r="D577" s="313" t="s">
        <v>529</v>
      </c>
      <c r="E577" s="314">
        <v>10000</v>
      </c>
      <c r="F577" s="315">
        <v>0</v>
      </c>
      <c r="G577" s="316">
        <v>940000</v>
      </c>
    </row>
    <row r="578" spans="1:7" ht="15.75" customHeight="1">
      <c r="A578" s="317">
        <v>575</v>
      </c>
      <c r="B578" s="318"/>
      <c r="C578" s="319">
        <v>42515</v>
      </c>
      <c r="D578" s="320" t="s">
        <v>538</v>
      </c>
      <c r="E578" s="321">
        <v>10000</v>
      </c>
      <c r="F578" s="322">
        <v>0</v>
      </c>
      <c r="G578" s="323">
        <v>950000</v>
      </c>
    </row>
    <row r="579" spans="1:7" ht="15.75" customHeight="1">
      <c r="A579" s="310">
        <v>576</v>
      </c>
      <c r="B579" s="311"/>
      <c r="C579" s="312">
        <v>42516</v>
      </c>
      <c r="D579" s="313" t="s">
        <v>539</v>
      </c>
      <c r="E579" s="314">
        <v>5000</v>
      </c>
      <c r="F579" s="315">
        <v>0</v>
      </c>
      <c r="G579" s="316">
        <v>955000</v>
      </c>
    </row>
    <row r="580" spans="1:7" ht="15.75" customHeight="1">
      <c r="A580" s="317">
        <v>577</v>
      </c>
      <c r="B580" s="318"/>
      <c r="C580" s="319">
        <v>42517</v>
      </c>
      <c r="D580" s="320" t="s">
        <v>541</v>
      </c>
      <c r="E580" s="321">
        <v>10000</v>
      </c>
      <c r="F580" s="322">
        <v>0</v>
      </c>
      <c r="G580" s="323">
        <v>965000</v>
      </c>
    </row>
    <row r="581" spans="1:7" ht="15.75" customHeight="1">
      <c r="A581" s="310">
        <v>578</v>
      </c>
      <c r="B581" s="311" t="s">
        <v>757</v>
      </c>
      <c r="C581" s="312">
        <v>42521</v>
      </c>
      <c r="D581" s="313" t="s">
        <v>546</v>
      </c>
      <c r="E581" s="314">
        <v>200000</v>
      </c>
      <c r="F581" s="315">
        <v>0</v>
      </c>
      <c r="G581" s="316">
        <v>1165000</v>
      </c>
    </row>
    <row r="582" spans="1:7" ht="15.75" customHeight="1">
      <c r="A582" s="317">
        <v>579</v>
      </c>
      <c r="B582" s="318"/>
      <c r="C582" s="319">
        <v>42538</v>
      </c>
      <c r="D582" s="320" t="s">
        <v>557</v>
      </c>
      <c r="E582" s="321">
        <v>5000</v>
      </c>
      <c r="F582" s="322">
        <v>0</v>
      </c>
      <c r="G582" s="323">
        <v>1170000</v>
      </c>
    </row>
    <row r="583" spans="1:7" ht="15.75" customHeight="1">
      <c r="A583" s="310">
        <v>580</v>
      </c>
      <c r="B583" s="311"/>
      <c r="C583" s="312">
        <v>42548</v>
      </c>
      <c r="D583" s="313" t="s">
        <v>581</v>
      </c>
      <c r="E583" s="314">
        <v>10000</v>
      </c>
      <c r="F583" s="315">
        <v>0</v>
      </c>
      <c r="G583" s="316">
        <v>1180000</v>
      </c>
    </row>
    <row r="584" spans="1:7" ht="15.75" customHeight="1">
      <c r="A584" s="317">
        <v>581</v>
      </c>
      <c r="B584" s="318"/>
      <c r="C584" s="319">
        <v>42548</v>
      </c>
      <c r="D584" s="320" t="s">
        <v>582</v>
      </c>
      <c r="E584" s="321">
        <v>10000</v>
      </c>
      <c r="F584" s="322">
        <v>0</v>
      </c>
      <c r="G584" s="323">
        <v>1190000</v>
      </c>
    </row>
    <row r="585" spans="1:7" ht="15.75" customHeight="1">
      <c r="A585" s="310">
        <v>582</v>
      </c>
      <c r="B585" s="311"/>
      <c r="C585" s="312">
        <v>42548</v>
      </c>
      <c r="D585" s="313" t="s">
        <v>583</v>
      </c>
      <c r="E585" s="314">
        <v>10000</v>
      </c>
      <c r="F585" s="315">
        <v>0</v>
      </c>
      <c r="G585" s="316">
        <v>1200000</v>
      </c>
    </row>
    <row r="586" spans="1:7" ht="15.75" customHeight="1">
      <c r="A586" s="317">
        <v>583</v>
      </c>
      <c r="B586" s="318"/>
      <c r="C586" s="319">
        <v>42551</v>
      </c>
      <c r="D586" s="320" t="s">
        <v>589</v>
      </c>
      <c r="E586" s="321">
        <v>200000</v>
      </c>
      <c r="F586" s="322">
        <v>0</v>
      </c>
      <c r="G586" s="323">
        <v>1400000</v>
      </c>
    </row>
    <row r="587" spans="1:7" ht="15.75" customHeight="1">
      <c r="A587" s="310">
        <v>584</v>
      </c>
      <c r="B587" s="311"/>
      <c r="C587" s="312">
        <v>42576</v>
      </c>
      <c r="D587" s="313" t="s">
        <v>618</v>
      </c>
      <c r="E587" s="314">
        <v>10000</v>
      </c>
      <c r="F587" s="315">
        <v>0</v>
      </c>
      <c r="G587" s="316">
        <v>1410000</v>
      </c>
    </row>
    <row r="588" spans="1:7" ht="15.75" customHeight="1">
      <c r="A588" s="317">
        <v>585</v>
      </c>
      <c r="B588" s="318"/>
      <c r="C588" s="319">
        <v>42576</v>
      </c>
      <c r="D588" s="320" t="s">
        <v>618</v>
      </c>
      <c r="E588" s="321">
        <v>10000</v>
      </c>
      <c r="F588" s="322">
        <v>0</v>
      </c>
      <c r="G588" s="323">
        <v>1420000</v>
      </c>
    </row>
    <row r="589" spans="1:7" ht="15.75" customHeight="1">
      <c r="A589" s="310">
        <v>586</v>
      </c>
      <c r="B589" s="311"/>
      <c r="C589" s="312">
        <v>42578</v>
      </c>
      <c r="D589" s="313" t="s">
        <v>618</v>
      </c>
      <c r="E589" s="314">
        <v>10000</v>
      </c>
      <c r="F589" s="315">
        <v>0</v>
      </c>
      <c r="G589" s="316">
        <v>1430000</v>
      </c>
    </row>
    <row r="590" spans="1:7" ht="15.75" customHeight="1">
      <c r="A590" s="317">
        <v>587</v>
      </c>
      <c r="B590" s="318"/>
      <c r="C590" s="319">
        <v>42580</v>
      </c>
      <c r="D590" s="320" t="s">
        <v>618</v>
      </c>
      <c r="E590" s="321">
        <v>200000</v>
      </c>
      <c r="F590" s="322">
        <v>0</v>
      </c>
      <c r="G590" s="323">
        <v>1630000</v>
      </c>
    </row>
    <row r="591" spans="1:7" ht="15.75" customHeight="1">
      <c r="A591" s="310">
        <v>588</v>
      </c>
      <c r="B591" s="311"/>
      <c r="C591" s="312">
        <v>42604</v>
      </c>
      <c r="D591" s="313" t="s">
        <v>635</v>
      </c>
      <c r="E591" s="314">
        <v>10000</v>
      </c>
      <c r="F591" s="315">
        <v>0</v>
      </c>
      <c r="G591" s="316">
        <v>1640000</v>
      </c>
    </row>
    <row r="592" spans="1:7" ht="15.75" customHeight="1">
      <c r="A592" s="317">
        <v>589</v>
      </c>
      <c r="B592" s="318"/>
      <c r="C592" s="319">
        <v>42607</v>
      </c>
      <c r="D592" s="320" t="s">
        <v>635</v>
      </c>
      <c r="E592" s="321">
        <v>10000</v>
      </c>
      <c r="F592" s="322">
        <v>0</v>
      </c>
      <c r="G592" s="323">
        <v>1650000</v>
      </c>
    </row>
    <row r="593" spans="1:7" ht="15.75" customHeight="1">
      <c r="A593" s="310">
        <v>590</v>
      </c>
      <c r="B593" s="311"/>
      <c r="C593" s="312">
        <v>42611</v>
      </c>
      <c r="D593" s="313" t="s">
        <v>635</v>
      </c>
      <c r="E593" s="314">
        <v>10000</v>
      </c>
      <c r="F593" s="315">
        <v>0</v>
      </c>
      <c r="G593" s="316">
        <v>1660000</v>
      </c>
    </row>
    <row r="594" spans="1:7" ht="15.75" customHeight="1">
      <c r="A594" s="317">
        <v>591</v>
      </c>
      <c r="B594" s="318"/>
      <c r="C594" s="319">
        <v>42613</v>
      </c>
      <c r="D594" s="320" t="s">
        <v>635</v>
      </c>
      <c r="E594" s="321">
        <v>200000</v>
      </c>
      <c r="F594" s="322">
        <v>0</v>
      </c>
      <c r="G594" s="323">
        <v>1860000</v>
      </c>
    </row>
    <row r="595" spans="1:7" ht="15.75" customHeight="1">
      <c r="A595" s="310">
        <v>592</v>
      </c>
      <c r="B595" s="311"/>
      <c r="C595" s="312">
        <v>42633</v>
      </c>
      <c r="D595" s="313" t="s">
        <v>664</v>
      </c>
      <c r="E595" s="314">
        <v>10000</v>
      </c>
      <c r="F595" s="315">
        <v>0</v>
      </c>
      <c r="G595" s="316">
        <v>1870000</v>
      </c>
    </row>
    <row r="596" spans="1:7" ht="15.75" customHeight="1">
      <c r="A596" s="317">
        <v>593</v>
      </c>
      <c r="B596" s="318"/>
      <c r="C596" s="319">
        <v>42639</v>
      </c>
      <c r="D596" s="320" t="s">
        <v>664</v>
      </c>
      <c r="E596" s="321">
        <v>10000</v>
      </c>
      <c r="F596" s="322">
        <v>0</v>
      </c>
      <c r="G596" s="323">
        <v>1880000</v>
      </c>
    </row>
    <row r="597" spans="1:7" ht="15.75" customHeight="1">
      <c r="A597" s="310">
        <v>594</v>
      </c>
      <c r="B597" s="311"/>
      <c r="C597" s="312">
        <v>42640</v>
      </c>
      <c r="D597" s="313" t="s">
        <v>664</v>
      </c>
      <c r="E597" s="314">
        <v>10000</v>
      </c>
      <c r="F597" s="315">
        <v>0</v>
      </c>
      <c r="G597" s="316">
        <v>1890000</v>
      </c>
    </row>
    <row r="598" spans="1:7" ht="15.75" customHeight="1">
      <c r="A598" s="317">
        <v>595</v>
      </c>
      <c r="B598" s="318"/>
      <c r="C598" s="319">
        <v>42663</v>
      </c>
      <c r="D598" s="320" t="s">
        <v>691</v>
      </c>
      <c r="E598" s="321">
        <v>10000</v>
      </c>
      <c r="F598" s="322">
        <v>0</v>
      </c>
      <c r="G598" s="323">
        <v>1900000</v>
      </c>
    </row>
    <row r="599" spans="1:7" ht="15.75" customHeight="1">
      <c r="A599" s="310">
        <v>596</v>
      </c>
      <c r="B599" s="311"/>
      <c r="C599" s="312">
        <v>42668</v>
      </c>
      <c r="D599" s="313" t="s">
        <v>691</v>
      </c>
      <c r="E599" s="314">
        <v>10000</v>
      </c>
      <c r="F599" s="315">
        <v>0</v>
      </c>
      <c r="G599" s="316">
        <v>1910000</v>
      </c>
    </row>
    <row r="600" spans="1:7" ht="15.75" customHeight="1">
      <c r="A600" s="317">
        <v>597</v>
      </c>
      <c r="B600" s="318"/>
      <c r="C600" s="319">
        <v>42670</v>
      </c>
      <c r="D600" s="320" t="s">
        <v>691</v>
      </c>
      <c r="E600" s="321">
        <v>10000</v>
      </c>
      <c r="F600" s="322">
        <v>0</v>
      </c>
      <c r="G600" s="323">
        <v>1920000</v>
      </c>
    </row>
    <row r="601" spans="1:7" ht="15.75" customHeight="1">
      <c r="A601" s="310">
        <v>598</v>
      </c>
      <c r="B601" s="311"/>
      <c r="C601" s="312">
        <v>42702</v>
      </c>
      <c r="D601" s="313" t="s">
        <v>726</v>
      </c>
      <c r="E601" s="314">
        <v>10000</v>
      </c>
      <c r="F601" s="315">
        <v>0</v>
      </c>
      <c r="G601" s="316">
        <v>1930000</v>
      </c>
    </row>
    <row r="602" spans="1:7" ht="15.75" customHeight="1">
      <c r="A602" s="317">
        <v>599</v>
      </c>
      <c r="B602" s="329"/>
      <c r="C602" s="319">
        <v>42731</v>
      </c>
      <c r="D602" s="320" t="s">
        <v>748</v>
      </c>
      <c r="E602" s="321">
        <v>10000</v>
      </c>
      <c r="F602" s="322">
        <v>0</v>
      </c>
      <c r="G602" s="323">
        <v>1940000</v>
      </c>
    </row>
    <row r="603" spans="1:7" ht="15.75" customHeight="1">
      <c r="A603" s="310">
        <v>600</v>
      </c>
      <c r="B603" s="330" t="s">
        <v>750</v>
      </c>
      <c r="C603" s="310"/>
      <c r="D603" s="313"/>
      <c r="E603" s="331">
        <v>1940000</v>
      </c>
      <c r="F603" s="332">
        <v>0</v>
      </c>
      <c r="G603" s="333"/>
    </row>
    <row r="604" spans="1:7" ht="15.75" customHeight="1">
      <c r="A604" s="317">
        <v>601</v>
      </c>
      <c r="B604" s="329" t="s">
        <v>758</v>
      </c>
      <c r="C604" s="319">
        <v>42373</v>
      </c>
      <c r="D604" s="320" t="s">
        <v>369</v>
      </c>
      <c r="E604" s="321">
        <v>2151939</v>
      </c>
      <c r="F604" s="322">
        <v>0</v>
      </c>
      <c r="G604" s="323">
        <v>2151939</v>
      </c>
    </row>
    <row r="605" spans="1:7" ht="15.75" customHeight="1">
      <c r="A605" s="310">
        <v>602</v>
      </c>
      <c r="B605" s="330" t="s">
        <v>750</v>
      </c>
      <c r="C605" s="310"/>
      <c r="D605" s="313"/>
      <c r="E605" s="331">
        <v>2151939</v>
      </c>
      <c r="F605" s="332">
        <v>0</v>
      </c>
      <c r="G605" s="333"/>
    </row>
    <row r="606" spans="1:7" ht="15.75" customHeight="1">
      <c r="A606" s="317">
        <v>603</v>
      </c>
      <c r="B606" s="329" t="s">
        <v>759</v>
      </c>
      <c r="C606" s="319">
        <v>42373</v>
      </c>
      <c r="D606" s="320" t="s">
        <v>369</v>
      </c>
      <c r="E606" s="321">
        <v>2903217</v>
      </c>
      <c r="F606" s="322">
        <v>0</v>
      </c>
      <c r="G606" s="323">
        <v>2903217</v>
      </c>
    </row>
    <row r="607" spans="1:7" ht="15.75" customHeight="1">
      <c r="A607" s="310">
        <v>604</v>
      </c>
      <c r="B607" s="330" t="s">
        <v>750</v>
      </c>
      <c r="C607" s="310"/>
      <c r="D607" s="313"/>
      <c r="E607" s="331">
        <v>2903217</v>
      </c>
      <c r="F607" s="332">
        <v>0</v>
      </c>
      <c r="G607" s="333"/>
    </row>
    <row r="608" spans="1:7" ht="15.75" customHeight="1">
      <c r="A608" s="317">
        <v>605</v>
      </c>
      <c r="B608" s="381" t="s">
        <v>760</v>
      </c>
      <c r="C608" s="319">
        <v>42373</v>
      </c>
      <c r="D608" s="320" t="s">
        <v>370</v>
      </c>
      <c r="E608" s="321">
        <v>18437</v>
      </c>
      <c r="F608" s="322">
        <v>0</v>
      </c>
      <c r="G608" s="323">
        <v>18437</v>
      </c>
    </row>
    <row r="609" spans="1:7" ht="15.75" customHeight="1">
      <c r="A609" s="310">
        <v>606</v>
      </c>
      <c r="B609" s="380" t="s">
        <v>750</v>
      </c>
      <c r="C609" s="310"/>
      <c r="D609" s="313"/>
      <c r="E609" s="331">
        <v>18437</v>
      </c>
      <c r="F609" s="332">
        <v>0</v>
      </c>
      <c r="G609" s="333"/>
    </row>
    <row r="610" spans="1:7" ht="15.75" customHeight="1">
      <c r="A610" s="317">
        <v>607</v>
      </c>
      <c r="B610" s="318"/>
      <c r="C610" s="319">
        <v>42547</v>
      </c>
      <c r="D610" s="320" t="s">
        <v>574</v>
      </c>
      <c r="E610" s="321">
        <v>1575</v>
      </c>
      <c r="F610" s="322">
        <v>0</v>
      </c>
      <c r="G610" s="323">
        <v>1575</v>
      </c>
    </row>
    <row r="611" spans="1:7" ht="15.75" customHeight="1">
      <c r="A611" s="310">
        <v>608</v>
      </c>
      <c r="B611" s="311"/>
      <c r="C611" s="312">
        <v>42547</v>
      </c>
      <c r="D611" s="313" t="s">
        <v>575</v>
      </c>
      <c r="E611" s="314">
        <v>2235</v>
      </c>
      <c r="F611" s="315">
        <v>0</v>
      </c>
      <c r="G611" s="316">
        <v>3810</v>
      </c>
    </row>
    <row r="612" spans="1:7" ht="15.75" customHeight="1">
      <c r="A612" s="317">
        <v>609</v>
      </c>
      <c r="B612" s="318"/>
      <c r="C612" s="319">
        <v>42547</v>
      </c>
      <c r="D612" s="320" t="s">
        <v>576</v>
      </c>
      <c r="E612" s="321">
        <v>1234</v>
      </c>
      <c r="F612" s="322">
        <v>0</v>
      </c>
      <c r="G612" s="323">
        <v>5044</v>
      </c>
    </row>
    <row r="613" spans="1:7" ht="15.75" customHeight="1">
      <c r="A613" s="310">
        <v>610</v>
      </c>
      <c r="B613" s="311"/>
      <c r="C613" s="312">
        <v>42547</v>
      </c>
      <c r="D613" s="313" t="s">
        <v>577</v>
      </c>
      <c r="E613" s="315">
        <v>16</v>
      </c>
      <c r="F613" s="315">
        <v>0</v>
      </c>
      <c r="G613" s="316">
        <v>5060</v>
      </c>
    </row>
    <row r="614" spans="1:7" ht="15.75" customHeight="1">
      <c r="A614" s="317">
        <v>611</v>
      </c>
      <c r="B614" s="318"/>
      <c r="C614" s="319">
        <v>42547</v>
      </c>
      <c r="D614" s="320" t="s">
        <v>578</v>
      </c>
      <c r="E614" s="321">
        <v>1164</v>
      </c>
      <c r="F614" s="322">
        <v>0</v>
      </c>
      <c r="G614" s="323">
        <v>6224</v>
      </c>
    </row>
    <row r="615" spans="1:7" ht="15.75" customHeight="1">
      <c r="A615" s="310">
        <v>612</v>
      </c>
      <c r="B615" s="311" t="s">
        <v>761</v>
      </c>
      <c r="C615" s="312">
        <v>42729</v>
      </c>
      <c r="D615" s="313" t="s">
        <v>747</v>
      </c>
      <c r="E615" s="314">
        <v>3290</v>
      </c>
      <c r="F615" s="315">
        <v>0</v>
      </c>
      <c r="G615" s="316">
        <v>9514</v>
      </c>
    </row>
    <row r="616" spans="1:7" ht="15.75" customHeight="1">
      <c r="A616" s="317">
        <v>613</v>
      </c>
      <c r="B616" s="318"/>
      <c r="C616" s="319">
        <v>42729</v>
      </c>
      <c r="D616" s="320" t="s">
        <v>747</v>
      </c>
      <c r="E616" s="321">
        <v>1736</v>
      </c>
      <c r="F616" s="322">
        <v>0</v>
      </c>
      <c r="G616" s="323">
        <v>11250</v>
      </c>
    </row>
    <row r="617" spans="1:7" ht="15.75" customHeight="1">
      <c r="A617" s="310">
        <v>614</v>
      </c>
      <c r="B617" s="311"/>
      <c r="C617" s="312">
        <v>42729</v>
      </c>
      <c r="D617" s="313" t="s">
        <v>747</v>
      </c>
      <c r="E617" s="314">
        <v>1155</v>
      </c>
      <c r="F617" s="315">
        <v>0</v>
      </c>
      <c r="G617" s="316">
        <v>12405</v>
      </c>
    </row>
    <row r="618" spans="1:7" ht="15.75" customHeight="1">
      <c r="A618" s="317">
        <v>615</v>
      </c>
      <c r="B618" s="318"/>
      <c r="C618" s="319">
        <v>42729</v>
      </c>
      <c r="D618" s="320" t="s">
        <v>747</v>
      </c>
      <c r="E618" s="321">
        <v>1514</v>
      </c>
      <c r="F618" s="322">
        <v>0</v>
      </c>
      <c r="G618" s="323">
        <v>13919</v>
      </c>
    </row>
    <row r="619" spans="1:7" ht="15.75" customHeight="1">
      <c r="A619" s="310">
        <v>616</v>
      </c>
      <c r="B619" s="311"/>
      <c r="C619" s="312">
        <v>42729</v>
      </c>
      <c r="D619" s="313" t="s">
        <v>747</v>
      </c>
      <c r="E619" s="315">
        <v>5</v>
      </c>
      <c r="F619" s="315">
        <v>0</v>
      </c>
      <c r="G619" s="316">
        <v>13924</v>
      </c>
    </row>
    <row r="620" spans="1:7" ht="15.75" customHeight="1">
      <c r="A620" s="317">
        <v>617</v>
      </c>
      <c r="B620" s="318"/>
      <c r="C620" s="319">
        <v>42729</v>
      </c>
      <c r="D620" s="320" t="s">
        <v>747</v>
      </c>
      <c r="E620" s="321">
        <v>1275</v>
      </c>
      <c r="F620" s="322">
        <v>0</v>
      </c>
      <c r="G620" s="323">
        <v>15199</v>
      </c>
    </row>
    <row r="621" spans="1:7" ht="15.75" customHeight="1">
      <c r="A621" s="310">
        <v>618</v>
      </c>
      <c r="B621" s="324"/>
      <c r="C621" s="312">
        <v>42729</v>
      </c>
      <c r="D621" s="313" t="s">
        <v>747</v>
      </c>
      <c r="E621" s="315">
        <v>495</v>
      </c>
      <c r="F621" s="315">
        <v>0</v>
      </c>
      <c r="G621" s="316">
        <v>15694</v>
      </c>
    </row>
    <row r="622" spans="1:7" ht="15.75" customHeight="1">
      <c r="A622" s="317">
        <v>619</v>
      </c>
      <c r="B622" s="325" t="s">
        <v>750</v>
      </c>
      <c r="C622" s="317"/>
      <c r="D622" s="320"/>
      <c r="E622" s="326">
        <v>15694</v>
      </c>
      <c r="F622" s="328">
        <v>0</v>
      </c>
      <c r="G622" s="327"/>
    </row>
    <row r="623" spans="1:7" ht="15.75" customHeight="1">
      <c r="A623" s="310">
        <v>620</v>
      </c>
      <c r="B623" s="311"/>
      <c r="C623" s="312">
        <v>42390</v>
      </c>
      <c r="D623" s="313" t="s">
        <v>380</v>
      </c>
      <c r="E623" s="315">
        <v>9</v>
      </c>
      <c r="F623" s="315">
        <v>0</v>
      </c>
      <c r="G623" s="316">
        <v>9</v>
      </c>
    </row>
    <row r="624" spans="1:7" ht="15.75" customHeight="1">
      <c r="A624" s="317">
        <v>621</v>
      </c>
      <c r="B624" s="318"/>
      <c r="C624" s="319">
        <v>42390</v>
      </c>
      <c r="D624" s="320" t="s">
        <v>381</v>
      </c>
      <c r="E624" s="322">
        <v>11</v>
      </c>
      <c r="F624" s="322">
        <v>0</v>
      </c>
      <c r="G624" s="323">
        <v>20</v>
      </c>
    </row>
    <row r="625" spans="1:7" ht="15.75" customHeight="1">
      <c r="A625" s="310">
        <v>622</v>
      </c>
      <c r="B625" s="311"/>
      <c r="C625" s="312">
        <v>42468</v>
      </c>
      <c r="D625" s="313" t="s">
        <v>483</v>
      </c>
      <c r="E625" s="314">
        <v>162500</v>
      </c>
      <c r="F625" s="315">
        <v>0</v>
      </c>
      <c r="G625" s="316">
        <v>162520</v>
      </c>
    </row>
    <row r="626" spans="1:7" ht="15.75" customHeight="1">
      <c r="A626" s="317">
        <v>623</v>
      </c>
      <c r="B626" s="318"/>
      <c r="C626" s="319">
        <v>42516</v>
      </c>
      <c r="D626" s="320" t="s">
        <v>540</v>
      </c>
      <c r="E626" s="321">
        <v>1120</v>
      </c>
      <c r="F626" s="322">
        <v>0</v>
      </c>
      <c r="G626" s="323">
        <v>163640</v>
      </c>
    </row>
    <row r="627" spans="1:7" ht="15.75" customHeight="1">
      <c r="A627" s="310">
        <v>624</v>
      </c>
      <c r="B627" s="311"/>
      <c r="C627" s="312">
        <v>42579</v>
      </c>
      <c r="D627" s="313" t="s">
        <v>621</v>
      </c>
      <c r="E627" s="315">
        <v>164</v>
      </c>
      <c r="F627" s="315">
        <v>0</v>
      </c>
      <c r="G627" s="316">
        <v>163804</v>
      </c>
    </row>
    <row r="628" spans="1:7" ht="15.75" customHeight="1">
      <c r="A628" s="317">
        <v>625</v>
      </c>
      <c r="B628" s="318"/>
      <c r="C628" s="319">
        <v>42613</v>
      </c>
      <c r="D628" s="320" t="s">
        <v>651</v>
      </c>
      <c r="E628" s="321">
        <v>1400</v>
      </c>
      <c r="F628" s="322">
        <v>0</v>
      </c>
      <c r="G628" s="323">
        <v>165204</v>
      </c>
    </row>
    <row r="629" spans="1:7" ht="15.75" customHeight="1">
      <c r="A629" s="310">
        <v>626</v>
      </c>
      <c r="B629" s="311" t="s">
        <v>762</v>
      </c>
      <c r="C629" s="312">
        <v>42650</v>
      </c>
      <c r="D629" s="313" t="s">
        <v>679</v>
      </c>
      <c r="E629" s="314">
        <v>600962</v>
      </c>
      <c r="F629" s="315">
        <v>0</v>
      </c>
      <c r="G629" s="316">
        <v>766166</v>
      </c>
    </row>
    <row r="630" spans="1:7" ht="15.75" customHeight="1">
      <c r="A630" s="317">
        <v>627</v>
      </c>
      <c r="B630" s="318"/>
      <c r="C630" s="319">
        <v>42656</v>
      </c>
      <c r="D630" s="320" t="s">
        <v>685</v>
      </c>
      <c r="E630" s="321">
        <v>1400</v>
      </c>
      <c r="F630" s="322">
        <v>0</v>
      </c>
      <c r="G630" s="323">
        <v>767566</v>
      </c>
    </row>
    <row r="631" spans="1:7" ht="15.75" customHeight="1">
      <c r="A631" s="310">
        <v>628</v>
      </c>
      <c r="B631" s="311"/>
      <c r="C631" s="312">
        <v>42662</v>
      </c>
      <c r="D631" s="313" t="s">
        <v>689</v>
      </c>
      <c r="E631" s="314">
        <v>1120</v>
      </c>
      <c r="F631" s="315">
        <v>0</v>
      </c>
      <c r="G631" s="316">
        <v>768686</v>
      </c>
    </row>
    <row r="632" spans="1:7" ht="15.75" customHeight="1">
      <c r="A632" s="317">
        <v>629</v>
      </c>
      <c r="B632" s="318"/>
      <c r="C632" s="319">
        <v>42669</v>
      </c>
      <c r="D632" s="320" t="s">
        <v>704</v>
      </c>
      <c r="E632" s="321">
        <v>1120</v>
      </c>
      <c r="F632" s="322">
        <v>0</v>
      </c>
      <c r="G632" s="323">
        <v>769806</v>
      </c>
    </row>
    <row r="633" spans="1:7" ht="15.75" customHeight="1">
      <c r="A633" s="310">
        <v>630</v>
      </c>
      <c r="B633" s="311"/>
      <c r="C633" s="312">
        <v>42677</v>
      </c>
      <c r="D633" s="313" t="s">
        <v>704</v>
      </c>
      <c r="E633" s="314">
        <v>1080</v>
      </c>
      <c r="F633" s="315">
        <v>0</v>
      </c>
      <c r="G633" s="316">
        <v>770886</v>
      </c>
    </row>
    <row r="634" spans="1:7" ht="15.75" customHeight="1">
      <c r="A634" s="317">
        <v>631</v>
      </c>
      <c r="B634" s="318"/>
      <c r="C634" s="319">
        <v>42688</v>
      </c>
      <c r="D634" s="320" t="s">
        <v>685</v>
      </c>
      <c r="E634" s="321">
        <v>1080</v>
      </c>
      <c r="F634" s="322">
        <v>0</v>
      </c>
      <c r="G634" s="323">
        <v>771966</v>
      </c>
    </row>
    <row r="635" spans="1:7" ht="15.75" customHeight="1">
      <c r="A635" s="310">
        <v>632</v>
      </c>
      <c r="B635" s="324"/>
      <c r="C635" s="312">
        <v>42725</v>
      </c>
      <c r="D635" s="313" t="s">
        <v>738</v>
      </c>
      <c r="E635" s="314">
        <v>1080</v>
      </c>
      <c r="F635" s="315">
        <v>0</v>
      </c>
      <c r="G635" s="316">
        <v>773046</v>
      </c>
    </row>
    <row r="636" spans="1:7" ht="15.75" customHeight="1">
      <c r="A636" s="317">
        <v>633</v>
      </c>
      <c r="B636" s="325" t="s">
        <v>750</v>
      </c>
      <c r="C636" s="317"/>
      <c r="D636" s="320"/>
      <c r="E636" s="326">
        <v>773046</v>
      </c>
      <c r="F636" s="328">
        <v>0</v>
      </c>
      <c r="G636" s="327"/>
    </row>
    <row r="637" spans="1:7" ht="15.75" customHeight="1">
      <c r="A637" s="310">
        <v>634</v>
      </c>
      <c r="B637" s="311"/>
      <c r="C637" s="312">
        <v>42394</v>
      </c>
      <c r="D637" s="313" t="s">
        <v>385</v>
      </c>
      <c r="E637" s="315">
        <v>0</v>
      </c>
      <c r="F637" s="314">
        <v>1853000</v>
      </c>
      <c r="G637" s="316">
        <v>1853000</v>
      </c>
    </row>
    <row r="638" spans="1:7" ht="15.75" customHeight="1">
      <c r="A638" s="317">
        <v>635</v>
      </c>
      <c r="B638" s="318" t="s">
        <v>763</v>
      </c>
      <c r="C638" s="319">
        <v>42425</v>
      </c>
      <c r="D638" s="320" t="s">
        <v>426</v>
      </c>
      <c r="E638" s="322">
        <v>0</v>
      </c>
      <c r="F638" s="321">
        <v>1853000</v>
      </c>
      <c r="G638" s="323">
        <v>3706000</v>
      </c>
    </row>
    <row r="639" spans="1:7" ht="15.75" customHeight="1">
      <c r="A639" s="310">
        <v>636</v>
      </c>
      <c r="B639" s="311"/>
      <c r="C639" s="312">
        <v>42454</v>
      </c>
      <c r="D639" s="313" t="s">
        <v>463</v>
      </c>
      <c r="E639" s="315">
        <v>0</v>
      </c>
      <c r="F639" s="314">
        <v>1964000</v>
      </c>
      <c r="G639" s="316">
        <v>5670000</v>
      </c>
    </row>
    <row r="640" spans="1:7" ht="15.75" customHeight="1">
      <c r="A640" s="317">
        <v>637</v>
      </c>
      <c r="B640" s="329"/>
      <c r="C640" s="319">
        <v>42485</v>
      </c>
      <c r="D640" s="320" t="s">
        <v>496</v>
      </c>
      <c r="E640" s="322">
        <v>0</v>
      </c>
      <c r="F640" s="321">
        <v>1964000</v>
      </c>
      <c r="G640" s="323">
        <v>7634000</v>
      </c>
    </row>
    <row r="641" spans="1:7" ht="15.75" customHeight="1">
      <c r="A641" s="310">
        <v>638</v>
      </c>
      <c r="B641" s="379"/>
      <c r="C641" s="312">
        <v>42515</v>
      </c>
      <c r="D641" s="313" t="s">
        <v>531</v>
      </c>
      <c r="E641" s="315">
        <v>0</v>
      </c>
      <c r="F641" s="314">
        <v>1457160</v>
      </c>
      <c r="G641" s="316">
        <v>9091160</v>
      </c>
    </row>
    <row r="642" spans="1:7" ht="15.75" customHeight="1">
      <c r="A642" s="317">
        <v>639</v>
      </c>
      <c r="B642" s="318" t="s">
        <v>763</v>
      </c>
      <c r="C642" s="319">
        <v>42545</v>
      </c>
      <c r="D642" s="320" t="s">
        <v>563</v>
      </c>
      <c r="E642" s="322">
        <v>0</v>
      </c>
      <c r="F642" s="321">
        <v>1881000</v>
      </c>
      <c r="G642" s="323">
        <v>10972160</v>
      </c>
    </row>
    <row r="643" spans="1:7" ht="15.75" customHeight="1">
      <c r="A643" s="310">
        <v>640</v>
      </c>
      <c r="B643" s="311"/>
      <c r="C643" s="312">
        <v>42576</v>
      </c>
      <c r="D643" s="313" t="s">
        <v>610</v>
      </c>
      <c r="E643" s="315">
        <v>0</v>
      </c>
      <c r="F643" s="314">
        <v>2144000</v>
      </c>
      <c r="G643" s="316">
        <v>13116160</v>
      </c>
    </row>
    <row r="644" spans="1:7" ht="15.75" customHeight="1">
      <c r="A644" s="317">
        <v>641</v>
      </c>
      <c r="B644" s="318"/>
      <c r="C644" s="319">
        <v>42607</v>
      </c>
      <c r="D644" s="320" t="s">
        <v>638</v>
      </c>
      <c r="E644" s="322">
        <v>0</v>
      </c>
      <c r="F644" s="321">
        <v>2144000</v>
      </c>
      <c r="G644" s="323">
        <v>15260160</v>
      </c>
    </row>
    <row r="645" spans="1:7" ht="15.75" customHeight="1">
      <c r="A645" s="310">
        <v>642</v>
      </c>
      <c r="B645" s="311"/>
      <c r="C645" s="312">
        <v>42636</v>
      </c>
      <c r="D645" s="313" t="s">
        <v>668</v>
      </c>
      <c r="E645" s="315">
        <v>0</v>
      </c>
      <c r="F645" s="314">
        <v>2144000</v>
      </c>
      <c r="G645" s="316">
        <v>17404160</v>
      </c>
    </row>
    <row r="646" spans="1:7" ht="15.75" customHeight="1">
      <c r="A646" s="317">
        <v>643</v>
      </c>
      <c r="B646" s="318"/>
      <c r="C646" s="319">
        <v>42668</v>
      </c>
      <c r="D646" s="320" t="s">
        <v>695</v>
      </c>
      <c r="E646" s="322">
        <v>0</v>
      </c>
      <c r="F646" s="321">
        <v>2144000</v>
      </c>
      <c r="G646" s="323">
        <v>19548160</v>
      </c>
    </row>
    <row r="647" spans="1:7" ht="15.75" customHeight="1">
      <c r="A647" s="310">
        <v>644</v>
      </c>
      <c r="B647" s="311"/>
      <c r="C647" s="312">
        <v>42699</v>
      </c>
      <c r="D647" s="313" t="s">
        <v>718</v>
      </c>
      <c r="E647" s="315">
        <v>0</v>
      </c>
      <c r="F647" s="314">
        <v>2144000</v>
      </c>
      <c r="G647" s="316">
        <v>21692160</v>
      </c>
    </row>
    <row r="648" spans="1:7" ht="15.75" customHeight="1">
      <c r="A648" s="317">
        <v>645</v>
      </c>
      <c r="B648" s="329"/>
      <c r="C648" s="319">
        <v>42727</v>
      </c>
      <c r="D648" s="320" t="s">
        <v>739</v>
      </c>
      <c r="E648" s="322">
        <v>0</v>
      </c>
      <c r="F648" s="321">
        <v>2144000</v>
      </c>
      <c r="G648" s="323">
        <v>23836160</v>
      </c>
    </row>
    <row r="649" spans="1:7" ht="15.75" customHeight="1">
      <c r="A649" s="310">
        <v>646</v>
      </c>
      <c r="B649" s="330" t="s">
        <v>750</v>
      </c>
      <c r="C649" s="310"/>
      <c r="D649" s="313"/>
      <c r="E649" s="332">
        <v>0</v>
      </c>
      <c r="F649" s="331">
        <v>23836160</v>
      </c>
      <c r="G649" s="333"/>
    </row>
    <row r="650" spans="1:7" ht="15.75" customHeight="1">
      <c r="A650" s="317">
        <v>647</v>
      </c>
      <c r="B650" s="318"/>
      <c r="C650" s="319">
        <v>42394</v>
      </c>
      <c r="D650" s="320" t="s">
        <v>390</v>
      </c>
      <c r="E650" s="322">
        <v>0</v>
      </c>
      <c r="F650" s="321">
        <v>1693850</v>
      </c>
      <c r="G650" s="323">
        <v>1693850</v>
      </c>
    </row>
    <row r="651" spans="1:7" ht="15.75" customHeight="1">
      <c r="A651" s="310">
        <v>648</v>
      </c>
      <c r="B651" s="311"/>
      <c r="C651" s="312">
        <v>42425</v>
      </c>
      <c r="D651" s="313" t="s">
        <v>428</v>
      </c>
      <c r="E651" s="315">
        <v>0</v>
      </c>
      <c r="F651" s="314">
        <v>584090</v>
      </c>
      <c r="G651" s="316">
        <v>2277940</v>
      </c>
    </row>
    <row r="652" spans="1:7" ht="15.75" customHeight="1">
      <c r="A652" s="317">
        <v>649</v>
      </c>
      <c r="B652" s="318"/>
      <c r="C652" s="319">
        <v>42425</v>
      </c>
      <c r="D652" s="320" t="s">
        <v>428</v>
      </c>
      <c r="E652" s="322">
        <v>0</v>
      </c>
      <c r="F652" s="321">
        <v>876130</v>
      </c>
      <c r="G652" s="323">
        <v>3154070</v>
      </c>
    </row>
    <row r="653" spans="1:7" ht="15.75" customHeight="1">
      <c r="A653" s="310">
        <v>650</v>
      </c>
      <c r="B653" s="311"/>
      <c r="C653" s="312">
        <v>42454</v>
      </c>
      <c r="D653" s="313" t="s">
        <v>467</v>
      </c>
      <c r="E653" s="315">
        <v>0</v>
      </c>
      <c r="F653" s="314">
        <v>1693850</v>
      </c>
      <c r="G653" s="316">
        <v>4847920</v>
      </c>
    </row>
    <row r="654" spans="1:7" ht="15.75" customHeight="1">
      <c r="A654" s="317">
        <v>651</v>
      </c>
      <c r="B654" s="318"/>
      <c r="C654" s="319">
        <v>42485</v>
      </c>
      <c r="D654" s="320" t="s">
        <v>500</v>
      </c>
      <c r="E654" s="322">
        <v>0</v>
      </c>
      <c r="F654" s="321">
        <v>1693850</v>
      </c>
      <c r="G654" s="323">
        <v>6541770</v>
      </c>
    </row>
    <row r="655" spans="1:7" ht="15.75" customHeight="1">
      <c r="A655" s="310">
        <v>652</v>
      </c>
      <c r="B655" s="311"/>
      <c r="C655" s="312">
        <v>42515</v>
      </c>
      <c r="D655" s="313" t="s">
        <v>534</v>
      </c>
      <c r="E655" s="315">
        <v>0</v>
      </c>
      <c r="F655" s="314">
        <v>1693850</v>
      </c>
      <c r="G655" s="316">
        <v>8235620</v>
      </c>
    </row>
    <row r="656" spans="1:7" ht="15.75" customHeight="1">
      <c r="A656" s="317">
        <v>653</v>
      </c>
      <c r="B656" s="318" t="s">
        <v>764</v>
      </c>
      <c r="C656" s="319">
        <v>42545</v>
      </c>
      <c r="D656" s="320" t="s">
        <v>568</v>
      </c>
      <c r="E656" s="322">
        <v>0</v>
      </c>
      <c r="F656" s="321">
        <v>1693850</v>
      </c>
      <c r="G656" s="323">
        <v>9929470</v>
      </c>
    </row>
    <row r="657" spans="1:7" ht="15.75" customHeight="1">
      <c r="A657" s="310">
        <v>654</v>
      </c>
      <c r="B657" s="311"/>
      <c r="C657" s="312">
        <v>42576</v>
      </c>
      <c r="D657" s="313" t="s">
        <v>615</v>
      </c>
      <c r="E657" s="315">
        <v>0</v>
      </c>
      <c r="F657" s="314">
        <v>1693850</v>
      </c>
      <c r="G657" s="316">
        <v>11623320</v>
      </c>
    </row>
    <row r="658" spans="1:7" ht="15.75" customHeight="1">
      <c r="A658" s="317">
        <v>655</v>
      </c>
      <c r="B658" s="318"/>
      <c r="C658" s="319">
        <v>42607</v>
      </c>
      <c r="D658" s="320" t="s">
        <v>641</v>
      </c>
      <c r="E658" s="322">
        <v>0</v>
      </c>
      <c r="F658" s="321">
        <v>1693850</v>
      </c>
      <c r="G658" s="323">
        <v>13317170</v>
      </c>
    </row>
    <row r="659" spans="1:7" ht="15.75" customHeight="1">
      <c r="A659" s="310">
        <v>656</v>
      </c>
      <c r="B659" s="311"/>
      <c r="C659" s="312">
        <v>42636</v>
      </c>
      <c r="D659" s="313" t="s">
        <v>671</v>
      </c>
      <c r="E659" s="315">
        <v>0</v>
      </c>
      <c r="F659" s="314">
        <v>1693850</v>
      </c>
      <c r="G659" s="316">
        <v>15011020</v>
      </c>
    </row>
    <row r="660" spans="1:7" ht="15.75" customHeight="1">
      <c r="A660" s="317">
        <v>657</v>
      </c>
      <c r="B660" s="318"/>
      <c r="C660" s="319">
        <v>42668</v>
      </c>
      <c r="D660" s="320" t="s">
        <v>699</v>
      </c>
      <c r="E660" s="322">
        <v>0</v>
      </c>
      <c r="F660" s="321">
        <v>1693850</v>
      </c>
      <c r="G660" s="323">
        <v>16704870</v>
      </c>
    </row>
    <row r="661" spans="1:7" ht="15.75" customHeight="1">
      <c r="A661" s="310">
        <v>658</v>
      </c>
      <c r="B661" s="311"/>
      <c r="C661" s="312">
        <v>42699</v>
      </c>
      <c r="D661" s="313" t="s">
        <v>723</v>
      </c>
      <c r="E661" s="315">
        <v>0</v>
      </c>
      <c r="F661" s="314">
        <v>1693850</v>
      </c>
      <c r="G661" s="316">
        <v>18398720</v>
      </c>
    </row>
    <row r="662" spans="1:7" ht="15.75" customHeight="1">
      <c r="A662" s="317">
        <v>659</v>
      </c>
      <c r="B662" s="329"/>
      <c r="C662" s="319">
        <v>42727</v>
      </c>
      <c r="D662" s="320" t="s">
        <v>742</v>
      </c>
      <c r="E662" s="322">
        <v>0</v>
      </c>
      <c r="F662" s="321">
        <v>1693850</v>
      </c>
      <c r="G662" s="323">
        <v>20092570</v>
      </c>
    </row>
    <row r="663" spans="1:7" ht="15.75" customHeight="1">
      <c r="A663" s="310">
        <v>660</v>
      </c>
      <c r="B663" s="330" t="s">
        <v>750</v>
      </c>
      <c r="C663" s="310"/>
      <c r="D663" s="313"/>
      <c r="E663" s="332">
        <v>0</v>
      </c>
      <c r="F663" s="331">
        <v>20092570</v>
      </c>
      <c r="G663" s="333"/>
    </row>
    <row r="664" spans="1:7" ht="15.75" customHeight="1">
      <c r="A664" s="317">
        <v>661</v>
      </c>
      <c r="B664" s="318"/>
      <c r="C664" s="319">
        <v>42394</v>
      </c>
      <c r="D664" s="320" t="s">
        <v>386</v>
      </c>
      <c r="E664" s="322">
        <v>0</v>
      </c>
      <c r="F664" s="321">
        <v>40000</v>
      </c>
      <c r="G664" s="323">
        <v>40000</v>
      </c>
    </row>
    <row r="665" spans="1:7" ht="15.75" customHeight="1">
      <c r="A665" s="310">
        <v>662</v>
      </c>
      <c r="B665" s="311"/>
      <c r="C665" s="312">
        <v>42403</v>
      </c>
      <c r="D665" s="313" t="s">
        <v>409</v>
      </c>
      <c r="E665" s="315">
        <v>0</v>
      </c>
      <c r="F665" s="314">
        <v>1111800</v>
      </c>
      <c r="G665" s="316">
        <v>1151800</v>
      </c>
    </row>
    <row r="666" spans="1:7" ht="15.75" customHeight="1">
      <c r="A666" s="317">
        <v>663</v>
      </c>
      <c r="B666" s="318"/>
      <c r="C666" s="319">
        <v>42425</v>
      </c>
      <c r="D666" s="320" t="s">
        <v>427</v>
      </c>
      <c r="E666" s="322">
        <v>0</v>
      </c>
      <c r="F666" s="321">
        <v>40000</v>
      </c>
      <c r="G666" s="323">
        <v>1191800</v>
      </c>
    </row>
    <row r="667" spans="1:7" ht="15.75" customHeight="1">
      <c r="A667" s="310">
        <v>664</v>
      </c>
      <c r="B667" s="311" t="s">
        <v>765</v>
      </c>
      <c r="C667" s="312">
        <v>42454</v>
      </c>
      <c r="D667" s="313" t="s">
        <v>464</v>
      </c>
      <c r="E667" s="315">
        <v>0</v>
      </c>
      <c r="F667" s="314">
        <v>40000</v>
      </c>
      <c r="G667" s="316">
        <v>1231800</v>
      </c>
    </row>
    <row r="668" spans="1:7" ht="15.75" customHeight="1">
      <c r="A668" s="317">
        <v>665</v>
      </c>
      <c r="B668" s="318"/>
      <c r="C668" s="319">
        <v>42485</v>
      </c>
      <c r="D668" s="320" t="s">
        <v>497</v>
      </c>
      <c r="E668" s="322">
        <v>0</v>
      </c>
      <c r="F668" s="321">
        <v>40000</v>
      </c>
      <c r="G668" s="323">
        <v>1271800</v>
      </c>
    </row>
    <row r="669" spans="1:7" ht="15.75" customHeight="1">
      <c r="A669" s="310">
        <v>666</v>
      </c>
      <c r="B669" s="311"/>
      <c r="C669" s="312">
        <v>42515</v>
      </c>
      <c r="D669" s="313" t="s">
        <v>532</v>
      </c>
      <c r="E669" s="315">
        <v>0</v>
      </c>
      <c r="F669" s="314">
        <v>29680</v>
      </c>
      <c r="G669" s="316">
        <v>1301480</v>
      </c>
    </row>
    <row r="670" spans="1:7" ht="15.75" customHeight="1">
      <c r="A670" s="317">
        <v>667</v>
      </c>
      <c r="B670" s="329"/>
      <c r="C670" s="319">
        <v>42622</v>
      </c>
      <c r="D670" s="320" t="s">
        <v>660</v>
      </c>
      <c r="E670" s="322">
        <v>0</v>
      </c>
      <c r="F670" s="321">
        <v>1286400</v>
      </c>
      <c r="G670" s="323">
        <v>2587880</v>
      </c>
    </row>
    <row r="671" spans="1:7" ht="15.75" customHeight="1">
      <c r="A671" s="310">
        <v>668</v>
      </c>
      <c r="B671" s="330" t="s">
        <v>750</v>
      </c>
      <c r="C671" s="310"/>
      <c r="D671" s="313"/>
      <c r="E671" s="332">
        <v>0</v>
      </c>
      <c r="F671" s="331">
        <v>2587880</v>
      </c>
      <c r="G671" s="333"/>
    </row>
    <row r="672" spans="1:7" ht="15.75" customHeight="1">
      <c r="A672" s="317">
        <v>669</v>
      </c>
      <c r="B672" s="381" t="s">
        <v>766</v>
      </c>
      <c r="C672" s="319">
        <v>42622</v>
      </c>
      <c r="D672" s="320" t="s">
        <v>661</v>
      </c>
      <c r="E672" s="322">
        <v>0</v>
      </c>
      <c r="F672" s="321">
        <v>100000</v>
      </c>
      <c r="G672" s="323">
        <v>100000</v>
      </c>
    </row>
    <row r="673" spans="1:7" ht="15.75" customHeight="1">
      <c r="A673" s="310">
        <v>670</v>
      </c>
      <c r="B673" s="380" t="s">
        <v>750</v>
      </c>
      <c r="C673" s="310"/>
      <c r="D673" s="313"/>
      <c r="E673" s="332">
        <v>0</v>
      </c>
      <c r="F673" s="331">
        <v>100000</v>
      </c>
      <c r="G673" s="333"/>
    </row>
    <row r="674" spans="1:7" ht="15.75" customHeight="1">
      <c r="A674" s="317">
        <v>671</v>
      </c>
      <c r="B674" s="318"/>
      <c r="C674" s="319">
        <v>42394</v>
      </c>
      <c r="D674" s="320" t="s">
        <v>388</v>
      </c>
      <c r="E674" s="322">
        <v>0</v>
      </c>
      <c r="F674" s="321">
        <v>157750</v>
      </c>
      <c r="G674" s="323">
        <v>157750</v>
      </c>
    </row>
    <row r="675" spans="1:7" ht="15.75" customHeight="1">
      <c r="A675" s="310">
        <v>672</v>
      </c>
      <c r="B675" s="311"/>
      <c r="C675" s="312">
        <v>42425</v>
      </c>
      <c r="D675" s="313" t="s">
        <v>431</v>
      </c>
      <c r="E675" s="315">
        <v>0</v>
      </c>
      <c r="F675" s="314">
        <v>250400</v>
      </c>
      <c r="G675" s="316">
        <v>408150</v>
      </c>
    </row>
    <row r="676" spans="1:7" ht="15.75" customHeight="1">
      <c r="A676" s="317">
        <v>673</v>
      </c>
      <c r="B676" s="318"/>
      <c r="C676" s="319">
        <v>42454</v>
      </c>
      <c r="D676" s="320" t="s">
        <v>466</v>
      </c>
      <c r="E676" s="322">
        <v>0</v>
      </c>
      <c r="F676" s="321">
        <v>167000</v>
      </c>
      <c r="G676" s="323">
        <v>575150</v>
      </c>
    </row>
    <row r="677" spans="1:7" ht="15.75" customHeight="1">
      <c r="A677" s="310">
        <v>674</v>
      </c>
      <c r="B677" s="311"/>
      <c r="C677" s="312">
        <v>42485</v>
      </c>
      <c r="D677" s="313" t="s">
        <v>499</v>
      </c>
      <c r="E677" s="315">
        <v>0</v>
      </c>
      <c r="F677" s="314">
        <v>167000</v>
      </c>
      <c r="G677" s="316">
        <v>742150</v>
      </c>
    </row>
    <row r="678" spans="1:7" ht="15.75" customHeight="1">
      <c r="A678" s="317">
        <v>675</v>
      </c>
      <c r="B678" s="318"/>
      <c r="C678" s="319">
        <v>42545</v>
      </c>
      <c r="D678" s="320" t="s">
        <v>565</v>
      </c>
      <c r="E678" s="322">
        <v>0</v>
      </c>
      <c r="F678" s="321">
        <v>156750</v>
      </c>
      <c r="G678" s="323">
        <v>898900</v>
      </c>
    </row>
    <row r="679" spans="1:7" ht="15.75" customHeight="1">
      <c r="A679" s="310">
        <v>676</v>
      </c>
      <c r="B679" s="311" t="s">
        <v>767</v>
      </c>
      <c r="C679" s="312">
        <v>42576</v>
      </c>
      <c r="D679" s="313" t="s">
        <v>612</v>
      </c>
      <c r="E679" s="315">
        <v>0</v>
      </c>
      <c r="F679" s="314">
        <v>178667</v>
      </c>
      <c r="G679" s="316">
        <v>1077567</v>
      </c>
    </row>
    <row r="680" spans="1:7" ht="15.75" customHeight="1">
      <c r="A680" s="317">
        <v>677</v>
      </c>
      <c r="B680" s="318"/>
      <c r="C680" s="319">
        <v>42607</v>
      </c>
      <c r="D680" s="320" t="s">
        <v>640</v>
      </c>
      <c r="E680" s="322">
        <v>0</v>
      </c>
      <c r="F680" s="321">
        <v>178667</v>
      </c>
      <c r="G680" s="323">
        <v>1256234</v>
      </c>
    </row>
    <row r="681" spans="1:7" ht="15.75" customHeight="1">
      <c r="A681" s="310">
        <v>678</v>
      </c>
      <c r="B681" s="311"/>
      <c r="C681" s="312">
        <v>42636</v>
      </c>
      <c r="D681" s="313" t="s">
        <v>670</v>
      </c>
      <c r="E681" s="315">
        <v>0</v>
      </c>
      <c r="F681" s="314">
        <v>285867</v>
      </c>
      <c r="G681" s="316">
        <v>1542101</v>
      </c>
    </row>
    <row r="682" spans="1:7" ht="15.75" customHeight="1">
      <c r="A682" s="317">
        <v>679</v>
      </c>
      <c r="B682" s="318"/>
      <c r="C682" s="319">
        <v>42668</v>
      </c>
      <c r="D682" s="320" t="s">
        <v>697</v>
      </c>
      <c r="E682" s="322">
        <v>0</v>
      </c>
      <c r="F682" s="321">
        <v>178667</v>
      </c>
      <c r="G682" s="323">
        <v>1720768</v>
      </c>
    </row>
    <row r="683" spans="1:7" ht="15.75" customHeight="1">
      <c r="A683" s="310">
        <v>680</v>
      </c>
      <c r="B683" s="311"/>
      <c r="C683" s="312">
        <v>42699</v>
      </c>
      <c r="D683" s="313" t="s">
        <v>720</v>
      </c>
      <c r="E683" s="315">
        <v>0</v>
      </c>
      <c r="F683" s="314">
        <v>178667</v>
      </c>
      <c r="G683" s="316">
        <v>1899435</v>
      </c>
    </row>
    <row r="684" spans="1:7" ht="15.75" customHeight="1">
      <c r="A684" s="317">
        <v>681</v>
      </c>
      <c r="B684" s="329"/>
      <c r="C684" s="319">
        <v>42727</v>
      </c>
      <c r="D684" s="320" t="s">
        <v>741</v>
      </c>
      <c r="E684" s="322">
        <v>0</v>
      </c>
      <c r="F684" s="321">
        <v>178667</v>
      </c>
      <c r="G684" s="323">
        <v>2078102</v>
      </c>
    </row>
    <row r="685" spans="1:7" ht="15.75" customHeight="1">
      <c r="A685" s="310">
        <v>682</v>
      </c>
      <c r="B685" s="330" t="s">
        <v>750</v>
      </c>
      <c r="C685" s="310"/>
      <c r="D685" s="313"/>
      <c r="E685" s="332">
        <v>0</v>
      </c>
      <c r="F685" s="331">
        <v>2078102</v>
      </c>
      <c r="G685" s="333"/>
    </row>
    <row r="686" spans="1:7" ht="15.75" customHeight="1">
      <c r="A686" s="317">
        <v>683</v>
      </c>
      <c r="B686" s="318"/>
      <c r="C686" s="319">
        <v>42394</v>
      </c>
      <c r="D686" s="320" t="s">
        <v>392</v>
      </c>
      <c r="E686" s="322">
        <v>0</v>
      </c>
      <c r="F686" s="321">
        <v>141154</v>
      </c>
      <c r="G686" s="323">
        <v>141154</v>
      </c>
    </row>
    <row r="687" spans="1:7" ht="15.75" customHeight="1">
      <c r="A687" s="310">
        <v>684</v>
      </c>
      <c r="B687" s="311"/>
      <c r="C687" s="312">
        <v>42425</v>
      </c>
      <c r="D687" s="313" t="s">
        <v>432</v>
      </c>
      <c r="E687" s="315">
        <v>0</v>
      </c>
      <c r="F687" s="314">
        <v>73011</v>
      </c>
      <c r="G687" s="316">
        <v>214165</v>
      </c>
    </row>
    <row r="688" spans="1:7" ht="15.75" customHeight="1">
      <c r="A688" s="317">
        <v>685</v>
      </c>
      <c r="B688" s="318"/>
      <c r="C688" s="319">
        <v>42454</v>
      </c>
      <c r="D688" s="320" t="s">
        <v>469</v>
      </c>
      <c r="E688" s="322">
        <v>0</v>
      </c>
      <c r="F688" s="321">
        <v>141154</v>
      </c>
      <c r="G688" s="323">
        <v>355319</v>
      </c>
    </row>
    <row r="689" spans="1:7" ht="15.75" customHeight="1">
      <c r="A689" s="310">
        <v>686</v>
      </c>
      <c r="B689" s="311"/>
      <c r="C689" s="312">
        <v>42485</v>
      </c>
      <c r="D689" s="313" t="s">
        <v>502</v>
      </c>
      <c r="E689" s="315">
        <v>0</v>
      </c>
      <c r="F689" s="314">
        <v>141154</v>
      </c>
      <c r="G689" s="316">
        <v>496473</v>
      </c>
    </row>
    <row r="690" spans="1:7" ht="15.75" customHeight="1">
      <c r="A690" s="317">
        <v>687</v>
      </c>
      <c r="B690" s="318"/>
      <c r="C690" s="319">
        <v>42515</v>
      </c>
      <c r="D690" s="320" t="s">
        <v>536</v>
      </c>
      <c r="E690" s="322">
        <v>0</v>
      </c>
      <c r="F690" s="321">
        <v>141154</v>
      </c>
      <c r="G690" s="323">
        <v>637627</v>
      </c>
    </row>
    <row r="691" spans="1:7" ht="15.75" customHeight="1">
      <c r="A691" s="310">
        <v>688</v>
      </c>
      <c r="B691" s="311" t="s">
        <v>768</v>
      </c>
      <c r="C691" s="312">
        <v>42545</v>
      </c>
      <c r="D691" s="313" t="s">
        <v>570</v>
      </c>
      <c r="E691" s="315">
        <v>0</v>
      </c>
      <c r="F691" s="314">
        <v>141154</v>
      </c>
      <c r="G691" s="316">
        <v>778781</v>
      </c>
    </row>
    <row r="692" spans="1:7" ht="15.75" customHeight="1">
      <c r="A692" s="317">
        <v>689</v>
      </c>
      <c r="B692" s="318"/>
      <c r="C692" s="319">
        <v>42576</v>
      </c>
      <c r="D692" s="320" t="s">
        <v>617</v>
      </c>
      <c r="E692" s="322">
        <v>0</v>
      </c>
      <c r="F692" s="321">
        <v>141154</v>
      </c>
      <c r="G692" s="323">
        <v>919935</v>
      </c>
    </row>
    <row r="693" spans="1:7" ht="15.75" customHeight="1">
      <c r="A693" s="310">
        <v>690</v>
      </c>
      <c r="B693" s="311"/>
      <c r="C693" s="312">
        <v>42607</v>
      </c>
      <c r="D693" s="313" t="s">
        <v>643</v>
      </c>
      <c r="E693" s="315">
        <v>0</v>
      </c>
      <c r="F693" s="314">
        <v>141154</v>
      </c>
      <c r="G693" s="316">
        <v>1061089</v>
      </c>
    </row>
    <row r="694" spans="1:7" ht="15.75" customHeight="1">
      <c r="A694" s="317">
        <v>691</v>
      </c>
      <c r="B694" s="318"/>
      <c r="C694" s="319">
        <v>42636</v>
      </c>
      <c r="D694" s="320" t="s">
        <v>673</v>
      </c>
      <c r="E694" s="322">
        <v>0</v>
      </c>
      <c r="F694" s="321">
        <v>141154</v>
      </c>
      <c r="G694" s="323">
        <v>1202243</v>
      </c>
    </row>
    <row r="695" spans="1:7" ht="15.75" customHeight="1">
      <c r="A695" s="310">
        <v>692</v>
      </c>
      <c r="B695" s="311"/>
      <c r="C695" s="312">
        <v>42668</v>
      </c>
      <c r="D695" s="313" t="s">
        <v>701</v>
      </c>
      <c r="E695" s="315">
        <v>0</v>
      </c>
      <c r="F695" s="314">
        <v>141154</v>
      </c>
      <c r="G695" s="316">
        <v>1343397</v>
      </c>
    </row>
    <row r="696" spans="1:7" ht="15.75" customHeight="1">
      <c r="A696" s="317">
        <v>693</v>
      </c>
      <c r="B696" s="318"/>
      <c r="C696" s="319">
        <v>42699</v>
      </c>
      <c r="D696" s="320" t="s">
        <v>725</v>
      </c>
      <c r="E696" s="322">
        <v>0</v>
      </c>
      <c r="F696" s="321">
        <v>141154</v>
      </c>
      <c r="G696" s="323">
        <v>1484551</v>
      </c>
    </row>
    <row r="697" spans="1:7" ht="15.75" customHeight="1">
      <c r="A697" s="310">
        <v>694</v>
      </c>
      <c r="B697" s="324"/>
      <c r="C697" s="312">
        <v>42727</v>
      </c>
      <c r="D697" s="313" t="s">
        <v>744</v>
      </c>
      <c r="E697" s="315">
        <v>0</v>
      </c>
      <c r="F697" s="314">
        <v>141154</v>
      </c>
      <c r="G697" s="316">
        <v>1625705</v>
      </c>
    </row>
    <row r="698" spans="1:7" ht="15.75" customHeight="1">
      <c r="A698" s="317">
        <v>695</v>
      </c>
      <c r="B698" s="325" t="s">
        <v>750</v>
      </c>
      <c r="C698" s="317"/>
      <c r="D698" s="320"/>
      <c r="E698" s="328">
        <v>0</v>
      </c>
      <c r="F698" s="326">
        <v>1625705</v>
      </c>
      <c r="G698" s="327"/>
    </row>
    <row r="699" spans="1:7" ht="15.75" customHeight="1">
      <c r="A699" s="310">
        <v>696</v>
      </c>
      <c r="B699" s="311"/>
      <c r="C699" s="312">
        <v>42394</v>
      </c>
      <c r="D699" s="313" t="s">
        <v>387</v>
      </c>
      <c r="E699" s="315">
        <v>0</v>
      </c>
      <c r="F699" s="314">
        <v>184370</v>
      </c>
      <c r="G699" s="316">
        <v>184370</v>
      </c>
    </row>
    <row r="700" spans="1:7" ht="15.75" customHeight="1">
      <c r="A700" s="317">
        <v>697</v>
      </c>
      <c r="B700" s="318"/>
      <c r="C700" s="319">
        <v>42425</v>
      </c>
      <c r="D700" s="320" t="s">
        <v>429</v>
      </c>
      <c r="E700" s="322">
        <v>0</v>
      </c>
      <c r="F700" s="321">
        <v>292670</v>
      </c>
      <c r="G700" s="323">
        <v>477040</v>
      </c>
    </row>
    <row r="701" spans="1:7" ht="15.75" customHeight="1">
      <c r="A701" s="310">
        <v>698</v>
      </c>
      <c r="B701" s="311"/>
      <c r="C701" s="312">
        <v>42454</v>
      </c>
      <c r="D701" s="313" t="s">
        <v>465</v>
      </c>
      <c r="E701" s="315">
        <v>0</v>
      </c>
      <c r="F701" s="314">
        <v>193810</v>
      </c>
      <c r="G701" s="316">
        <v>670850</v>
      </c>
    </row>
    <row r="702" spans="1:7" ht="15.75" customHeight="1">
      <c r="A702" s="317">
        <v>699</v>
      </c>
      <c r="B702" s="318"/>
      <c r="C702" s="319">
        <v>42485</v>
      </c>
      <c r="D702" s="320" t="s">
        <v>498</v>
      </c>
      <c r="E702" s="322">
        <v>0</v>
      </c>
      <c r="F702" s="321">
        <v>194790</v>
      </c>
      <c r="G702" s="323">
        <v>865640</v>
      </c>
    </row>
    <row r="703" spans="1:7" ht="15.75" customHeight="1">
      <c r="A703" s="310">
        <v>700</v>
      </c>
      <c r="B703" s="311"/>
      <c r="C703" s="312">
        <v>42515</v>
      </c>
      <c r="D703" s="313" t="s">
        <v>533</v>
      </c>
      <c r="E703" s="315">
        <v>0</v>
      </c>
      <c r="F703" s="314">
        <v>144510</v>
      </c>
      <c r="G703" s="316">
        <v>1010150</v>
      </c>
    </row>
    <row r="704" spans="1:7" ht="15.75" customHeight="1">
      <c r="A704" s="317">
        <v>701</v>
      </c>
      <c r="B704" s="329" t="s">
        <v>769</v>
      </c>
      <c r="C704" s="319">
        <v>42545</v>
      </c>
      <c r="D704" s="320" t="s">
        <v>564</v>
      </c>
      <c r="E704" s="322">
        <v>0</v>
      </c>
      <c r="F704" s="321">
        <v>182810</v>
      </c>
      <c r="G704" s="323">
        <v>1192960</v>
      </c>
    </row>
    <row r="705" spans="1:7" ht="15.75" customHeight="1">
      <c r="A705" s="310">
        <v>702</v>
      </c>
      <c r="B705" s="379"/>
      <c r="C705" s="312">
        <v>42576</v>
      </c>
      <c r="D705" s="313" t="s">
        <v>611</v>
      </c>
      <c r="E705" s="315">
        <v>0</v>
      </c>
      <c r="F705" s="314">
        <v>208390</v>
      </c>
      <c r="G705" s="316">
        <v>1401350</v>
      </c>
    </row>
    <row r="706" spans="1:7" ht="15.75" customHeight="1">
      <c r="A706" s="317">
        <v>703</v>
      </c>
      <c r="B706" s="318"/>
      <c r="C706" s="319">
        <v>42607</v>
      </c>
      <c r="D706" s="320" t="s">
        <v>639</v>
      </c>
      <c r="E706" s="322">
        <v>0</v>
      </c>
      <c r="F706" s="321">
        <v>208390</v>
      </c>
      <c r="G706" s="323">
        <v>1609740</v>
      </c>
    </row>
    <row r="707" spans="1:7" ht="15.75" customHeight="1">
      <c r="A707" s="310">
        <v>704</v>
      </c>
      <c r="B707" s="311"/>
      <c r="C707" s="312">
        <v>42636</v>
      </c>
      <c r="D707" s="313" t="s">
        <v>669</v>
      </c>
      <c r="E707" s="315">
        <v>0</v>
      </c>
      <c r="F707" s="314">
        <v>333440</v>
      </c>
      <c r="G707" s="316">
        <v>1943180</v>
      </c>
    </row>
    <row r="708" spans="1:7" ht="15.75" customHeight="1">
      <c r="A708" s="317">
        <v>705</v>
      </c>
      <c r="B708" s="318"/>
      <c r="C708" s="319">
        <v>42668</v>
      </c>
      <c r="D708" s="320" t="s">
        <v>696</v>
      </c>
      <c r="E708" s="322">
        <v>0</v>
      </c>
      <c r="F708" s="321">
        <v>208390</v>
      </c>
      <c r="G708" s="323">
        <v>2151570</v>
      </c>
    </row>
    <row r="709" spans="1:7" ht="15.75" customHeight="1">
      <c r="A709" s="310">
        <v>706</v>
      </c>
      <c r="B709" s="311"/>
      <c r="C709" s="312">
        <v>42699</v>
      </c>
      <c r="D709" s="313" t="s">
        <v>719</v>
      </c>
      <c r="E709" s="315">
        <v>0</v>
      </c>
      <c r="F709" s="314">
        <v>208390</v>
      </c>
      <c r="G709" s="316">
        <v>2359960</v>
      </c>
    </row>
    <row r="710" spans="1:7" ht="15.75" customHeight="1">
      <c r="A710" s="317">
        <v>707</v>
      </c>
      <c r="B710" s="329"/>
      <c r="C710" s="319">
        <v>42727</v>
      </c>
      <c r="D710" s="320" t="s">
        <v>740</v>
      </c>
      <c r="E710" s="322">
        <v>0</v>
      </c>
      <c r="F710" s="321">
        <v>208390</v>
      </c>
      <c r="G710" s="323">
        <v>2568350</v>
      </c>
    </row>
    <row r="711" spans="1:7" ht="15.75" customHeight="1">
      <c r="A711" s="310">
        <v>708</v>
      </c>
      <c r="B711" s="330" t="s">
        <v>750</v>
      </c>
      <c r="C711" s="310"/>
      <c r="D711" s="313"/>
      <c r="E711" s="332">
        <v>0</v>
      </c>
      <c r="F711" s="331">
        <v>2568350</v>
      </c>
      <c r="G711" s="333"/>
    </row>
    <row r="712" spans="1:7" ht="15.75" customHeight="1">
      <c r="A712" s="317">
        <v>709</v>
      </c>
      <c r="B712" s="318"/>
      <c r="C712" s="319">
        <v>42394</v>
      </c>
      <c r="D712" s="320" t="s">
        <v>391</v>
      </c>
      <c r="E712" s="322">
        <v>0</v>
      </c>
      <c r="F712" s="321">
        <v>164970</v>
      </c>
      <c r="G712" s="323">
        <v>164970</v>
      </c>
    </row>
    <row r="713" spans="1:7" ht="15.75" customHeight="1">
      <c r="A713" s="310">
        <v>710</v>
      </c>
      <c r="B713" s="311"/>
      <c r="C713" s="312">
        <v>42425</v>
      </c>
      <c r="D713" s="313" t="s">
        <v>430</v>
      </c>
      <c r="E713" s="315">
        <v>0</v>
      </c>
      <c r="F713" s="314">
        <v>56870</v>
      </c>
      <c r="G713" s="316">
        <v>221840</v>
      </c>
    </row>
    <row r="714" spans="1:7" ht="15.75" customHeight="1">
      <c r="A714" s="317">
        <v>711</v>
      </c>
      <c r="B714" s="318"/>
      <c r="C714" s="319">
        <v>42425</v>
      </c>
      <c r="D714" s="320" t="s">
        <v>430</v>
      </c>
      <c r="E714" s="322">
        <v>0</v>
      </c>
      <c r="F714" s="321">
        <v>85310</v>
      </c>
      <c r="G714" s="323">
        <v>307150</v>
      </c>
    </row>
    <row r="715" spans="1:7" ht="15.75" customHeight="1">
      <c r="A715" s="310">
        <v>712</v>
      </c>
      <c r="B715" s="311"/>
      <c r="C715" s="312">
        <v>42454</v>
      </c>
      <c r="D715" s="313" t="s">
        <v>468</v>
      </c>
      <c r="E715" s="315">
        <v>0</v>
      </c>
      <c r="F715" s="314">
        <v>164630</v>
      </c>
      <c r="G715" s="316">
        <v>471780</v>
      </c>
    </row>
    <row r="716" spans="1:7" ht="15.75" customHeight="1">
      <c r="A716" s="317">
        <v>713</v>
      </c>
      <c r="B716" s="318"/>
      <c r="C716" s="319">
        <v>42485</v>
      </c>
      <c r="D716" s="320" t="s">
        <v>501</v>
      </c>
      <c r="E716" s="322">
        <v>0</v>
      </c>
      <c r="F716" s="321">
        <v>164630</v>
      </c>
      <c r="G716" s="323">
        <v>636410</v>
      </c>
    </row>
    <row r="717" spans="1:7" ht="15.75" customHeight="1">
      <c r="A717" s="310">
        <v>714</v>
      </c>
      <c r="B717" s="311"/>
      <c r="C717" s="312">
        <v>42515</v>
      </c>
      <c r="D717" s="313" t="s">
        <v>535</v>
      </c>
      <c r="E717" s="315">
        <v>0</v>
      </c>
      <c r="F717" s="314">
        <v>164630</v>
      </c>
      <c r="G717" s="316">
        <v>801040</v>
      </c>
    </row>
    <row r="718" spans="1:7" ht="15.75" customHeight="1">
      <c r="A718" s="317">
        <v>715</v>
      </c>
      <c r="B718" s="318" t="s">
        <v>770</v>
      </c>
      <c r="C718" s="319">
        <v>42545</v>
      </c>
      <c r="D718" s="320" t="s">
        <v>569</v>
      </c>
      <c r="E718" s="322">
        <v>0</v>
      </c>
      <c r="F718" s="321">
        <v>164630</v>
      </c>
      <c r="G718" s="323">
        <v>965670</v>
      </c>
    </row>
    <row r="719" spans="1:7" ht="15.75" customHeight="1">
      <c r="A719" s="310">
        <v>716</v>
      </c>
      <c r="B719" s="311"/>
      <c r="C719" s="312">
        <v>42576</v>
      </c>
      <c r="D719" s="313" t="s">
        <v>616</v>
      </c>
      <c r="E719" s="315">
        <v>0</v>
      </c>
      <c r="F719" s="314">
        <v>164630</v>
      </c>
      <c r="G719" s="316">
        <v>1130300</v>
      </c>
    </row>
    <row r="720" spans="1:7" ht="15.75" customHeight="1">
      <c r="A720" s="317">
        <v>717</v>
      </c>
      <c r="B720" s="318"/>
      <c r="C720" s="319">
        <v>42607</v>
      </c>
      <c r="D720" s="320" t="s">
        <v>642</v>
      </c>
      <c r="E720" s="322">
        <v>0</v>
      </c>
      <c r="F720" s="321">
        <v>164630</v>
      </c>
      <c r="G720" s="323">
        <v>1294930</v>
      </c>
    </row>
    <row r="721" spans="1:7" ht="15.75" customHeight="1">
      <c r="A721" s="310">
        <v>718</v>
      </c>
      <c r="B721" s="311"/>
      <c r="C721" s="312">
        <v>42636</v>
      </c>
      <c r="D721" s="313" t="s">
        <v>672</v>
      </c>
      <c r="E721" s="315">
        <v>0</v>
      </c>
      <c r="F721" s="314">
        <v>164630</v>
      </c>
      <c r="G721" s="316">
        <v>1459560</v>
      </c>
    </row>
    <row r="722" spans="1:7" ht="15.75" customHeight="1">
      <c r="A722" s="317">
        <v>719</v>
      </c>
      <c r="B722" s="318"/>
      <c r="C722" s="319">
        <v>42668</v>
      </c>
      <c r="D722" s="320" t="s">
        <v>700</v>
      </c>
      <c r="E722" s="322">
        <v>0</v>
      </c>
      <c r="F722" s="321">
        <v>164630</v>
      </c>
      <c r="G722" s="323">
        <v>1624190</v>
      </c>
    </row>
    <row r="723" spans="1:7" ht="15.75" customHeight="1">
      <c r="A723" s="310">
        <v>720</v>
      </c>
      <c r="B723" s="311"/>
      <c r="C723" s="312">
        <v>42699</v>
      </c>
      <c r="D723" s="313" t="s">
        <v>724</v>
      </c>
      <c r="E723" s="315">
        <v>0</v>
      </c>
      <c r="F723" s="314">
        <v>164630</v>
      </c>
      <c r="G723" s="316">
        <v>1788820</v>
      </c>
    </row>
    <row r="724" spans="1:7" ht="15.75" customHeight="1">
      <c r="A724" s="317">
        <v>721</v>
      </c>
      <c r="B724" s="329"/>
      <c r="C724" s="319">
        <v>42727</v>
      </c>
      <c r="D724" s="320" t="s">
        <v>743</v>
      </c>
      <c r="E724" s="322">
        <v>0</v>
      </c>
      <c r="F724" s="321">
        <v>164630</v>
      </c>
      <c r="G724" s="323">
        <v>1953450</v>
      </c>
    </row>
    <row r="725" spans="1:7" ht="15.75" customHeight="1">
      <c r="A725" s="310">
        <v>722</v>
      </c>
      <c r="B725" s="330" t="s">
        <v>750</v>
      </c>
      <c r="C725" s="310"/>
      <c r="D725" s="313"/>
      <c r="E725" s="332">
        <v>0</v>
      </c>
      <c r="F725" s="331">
        <v>1953450</v>
      </c>
      <c r="G725" s="333"/>
    </row>
    <row r="726" spans="1:7" ht="15.75" customHeight="1">
      <c r="A726" s="317">
        <v>723</v>
      </c>
      <c r="B726" s="329" t="s">
        <v>771</v>
      </c>
      <c r="C726" s="319">
        <v>42565</v>
      </c>
      <c r="D726" s="320" t="s">
        <v>596</v>
      </c>
      <c r="E726" s="322">
        <v>0</v>
      </c>
      <c r="F726" s="321">
        <v>240000</v>
      </c>
      <c r="G726" s="323">
        <v>240000</v>
      </c>
    </row>
    <row r="727" spans="1:7" ht="15.75" customHeight="1">
      <c r="A727" s="310">
        <v>724</v>
      </c>
      <c r="B727" s="330" t="s">
        <v>750</v>
      </c>
      <c r="C727" s="310"/>
      <c r="D727" s="313"/>
      <c r="E727" s="332">
        <v>0</v>
      </c>
      <c r="F727" s="331">
        <v>240000</v>
      </c>
      <c r="G727" s="333"/>
    </row>
    <row r="728" spans="1:7" ht="15.75" customHeight="1">
      <c r="A728" s="317">
        <v>725</v>
      </c>
      <c r="B728" s="318"/>
      <c r="C728" s="319">
        <v>42380</v>
      </c>
      <c r="D728" s="320" t="s">
        <v>372</v>
      </c>
      <c r="E728" s="322">
        <v>0</v>
      </c>
      <c r="F728" s="321">
        <v>3900</v>
      </c>
      <c r="G728" s="323">
        <v>3900</v>
      </c>
    </row>
    <row r="729" spans="1:7" ht="15.75" customHeight="1">
      <c r="A729" s="310">
        <v>726</v>
      </c>
      <c r="B729" s="311"/>
      <c r="C729" s="312">
        <v>42444</v>
      </c>
      <c r="D729" s="313" t="s">
        <v>448</v>
      </c>
      <c r="E729" s="315">
        <v>0</v>
      </c>
      <c r="F729" s="314">
        <v>2600</v>
      </c>
      <c r="G729" s="316">
        <v>6500</v>
      </c>
    </row>
    <row r="730" spans="1:7" ht="15.75" customHeight="1">
      <c r="A730" s="317">
        <v>727</v>
      </c>
      <c r="B730" s="318"/>
      <c r="C730" s="319">
        <v>42451</v>
      </c>
      <c r="D730" s="320" t="s">
        <v>457</v>
      </c>
      <c r="E730" s="322">
        <v>0</v>
      </c>
      <c r="F730" s="321">
        <v>38100</v>
      </c>
      <c r="G730" s="323">
        <v>44600</v>
      </c>
    </row>
    <row r="731" spans="1:7" ht="15.75" customHeight="1">
      <c r="A731" s="310">
        <v>728</v>
      </c>
      <c r="B731" s="311"/>
      <c r="C731" s="312">
        <v>42514</v>
      </c>
      <c r="D731" s="313" t="s">
        <v>530</v>
      </c>
      <c r="E731" s="315">
        <v>0</v>
      </c>
      <c r="F731" s="314">
        <v>50000</v>
      </c>
      <c r="G731" s="316">
        <v>94600</v>
      </c>
    </row>
    <row r="732" spans="1:7" ht="15.75" customHeight="1">
      <c r="A732" s="317">
        <v>729</v>
      </c>
      <c r="B732" s="318"/>
      <c r="C732" s="319">
        <v>42605</v>
      </c>
      <c r="D732" s="320" t="s">
        <v>637</v>
      </c>
      <c r="E732" s="322">
        <v>0</v>
      </c>
      <c r="F732" s="321">
        <v>50000</v>
      </c>
      <c r="G732" s="323">
        <v>144600</v>
      </c>
    </row>
    <row r="733" spans="1:7" ht="15.75" customHeight="1">
      <c r="A733" s="310">
        <v>730</v>
      </c>
      <c r="B733" s="311" t="s">
        <v>772</v>
      </c>
      <c r="C733" s="312">
        <v>42620</v>
      </c>
      <c r="D733" s="313" t="s">
        <v>658</v>
      </c>
      <c r="E733" s="315">
        <v>0</v>
      </c>
      <c r="F733" s="314">
        <v>7000</v>
      </c>
      <c r="G733" s="316">
        <v>151600</v>
      </c>
    </row>
    <row r="734" spans="1:7" ht="15.75" customHeight="1">
      <c r="A734" s="317">
        <v>731</v>
      </c>
      <c r="B734" s="318"/>
      <c r="C734" s="319">
        <v>42641</v>
      </c>
      <c r="D734" s="320" t="s">
        <v>658</v>
      </c>
      <c r="E734" s="322">
        <v>0</v>
      </c>
      <c r="F734" s="321">
        <v>7000</v>
      </c>
      <c r="G734" s="323">
        <v>158600</v>
      </c>
    </row>
    <row r="735" spans="1:7" ht="15.75" customHeight="1">
      <c r="A735" s="310">
        <v>732</v>
      </c>
      <c r="B735" s="311"/>
      <c r="C735" s="312">
        <v>42689</v>
      </c>
      <c r="D735" s="313" t="s">
        <v>710</v>
      </c>
      <c r="E735" s="315">
        <v>0</v>
      </c>
      <c r="F735" s="314">
        <v>1900</v>
      </c>
      <c r="G735" s="316">
        <v>160500</v>
      </c>
    </row>
    <row r="736" spans="1:7" ht="15.75" customHeight="1">
      <c r="A736" s="317">
        <v>733</v>
      </c>
      <c r="B736" s="329"/>
      <c r="C736" s="319">
        <v>42697</v>
      </c>
      <c r="D736" s="320" t="s">
        <v>658</v>
      </c>
      <c r="E736" s="322">
        <v>0</v>
      </c>
      <c r="F736" s="321">
        <v>7000</v>
      </c>
      <c r="G736" s="323">
        <v>167500</v>
      </c>
    </row>
    <row r="737" spans="1:7" ht="15.75" customHeight="1">
      <c r="A737" s="310">
        <v>734</v>
      </c>
      <c r="B737" s="379"/>
      <c r="C737" s="312">
        <v>42704</v>
      </c>
      <c r="D737" s="313" t="s">
        <v>728</v>
      </c>
      <c r="E737" s="315">
        <v>0</v>
      </c>
      <c r="F737" s="314">
        <v>7000</v>
      </c>
      <c r="G737" s="316">
        <v>174500</v>
      </c>
    </row>
    <row r="738" spans="1:7" ht="15.75" customHeight="1">
      <c r="A738" s="317">
        <v>735</v>
      </c>
      <c r="B738" s="311" t="s">
        <v>772</v>
      </c>
      <c r="C738" s="319">
        <v>42709</v>
      </c>
      <c r="D738" s="320" t="s">
        <v>658</v>
      </c>
      <c r="E738" s="322">
        <v>0</v>
      </c>
      <c r="F738" s="321">
        <v>7000</v>
      </c>
      <c r="G738" s="323">
        <v>181500</v>
      </c>
    </row>
    <row r="739" spans="1:7" ht="15.75" customHeight="1">
      <c r="A739" s="310">
        <v>736</v>
      </c>
      <c r="B739" s="324"/>
      <c r="C739" s="312">
        <v>42718</v>
      </c>
      <c r="D739" s="313" t="s">
        <v>733</v>
      </c>
      <c r="E739" s="315">
        <v>0</v>
      </c>
      <c r="F739" s="314">
        <v>30000</v>
      </c>
      <c r="G739" s="316">
        <v>211500</v>
      </c>
    </row>
    <row r="740" spans="1:7" ht="15.75" customHeight="1">
      <c r="A740" s="317">
        <v>737</v>
      </c>
      <c r="B740" s="325" t="s">
        <v>750</v>
      </c>
      <c r="C740" s="317"/>
      <c r="D740" s="320"/>
      <c r="E740" s="328">
        <v>0</v>
      </c>
      <c r="F740" s="326">
        <v>211500</v>
      </c>
      <c r="G740" s="327"/>
    </row>
    <row r="741" spans="1:7" ht="15.75" customHeight="1">
      <c r="A741" s="310">
        <v>738</v>
      </c>
      <c r="B741" s="311"/>
      <c r="C741" s="312">
        <v>42397</v>
      </c>
      <c r="D741" s="313" t="s">
        <v>398</v>
      </c>
      <c r="E741" s="315">
        <v>0</v>
      </c>
      <c r="F741" s="314">
        <v>5360</v>
      </c>
      <c r="G741" s="316">
        <v>5360</v>
      </c>
    </row>
    <row r="742" spans="1:7" ht="15.75" customHeight="1">
      <c r="A742" s="317">
        <v>739</v>
      </c>
      <c r="B742" s="318"/>
      <c r="C742" s="319">
        <v>42397</v>
      </c>
      <c r="D742" s="320" t="s">
        <v>399</v>
      </c>
      <c r="E742" s="322">
        <v>0</v>
      </c>
      <c r="F742" s="321">
        <v>2000</v>
      </c>
      <c r="G742" s="323">
        <v>7360</v>
      </c>
    </row>
    <row r="743" spans="1:7" ht="15.75" customHeight="1">
      <c r="A743" s="310">
        <v>740</v>
      </c>
      <c r="B743" s="318" t="s">
        <v>773</v>
      </c>
      <c r="C743" s="312">
        <v>42411</v>
      </c>
      <c r="D743" s="313" t="s">
        <v>412</v>
      </c>
      <c r="E743" s="315">
        <v>0</v>
      </c>
      <c r="F743" s="314">
        <v>31600</v>
      </c>
      <c r="G743" s="316">
        <v>38960</v>
      </c>
    </row>
    <row r="744" spans="1:7" ht="15.75" customHeight="1">
      <c r="A744" s="317">
        <v>741</v>
      </c>
      <c r="B744" s="318"/>
      <c r="C744" s="319">
        <v>42412</v>
      </c>
      <c r="D744" s="320" t="s">
        <v>414</v>
      </c>
      <c r="E744" s="322">
        <v>0</v>
      </c>
      <c r="F744" s="321">
        <v>39900</v>
      </c>
      <c r="G744" s="323">
        <v>78860</v>
      </c>
    </row>
    <row r="745" spans="1:7" ht="15.75" customHeight="1">
      <c r="A745" s="310">
        <v>742</v>
      </c>
      <c r="B745" s="311"/>
      <c r="C745" s="312">
        <v>42412</v>
      </c>
      <c r="D745" s="313" t="s">
        <v>415</v>
      </c>
      <c r="E745" s="315">
        <v>0</v>
      </c>
      <c r="F745" s="314">
        <v>86800</v>
      </c>
      <c r="G745" s="316">
        <v>165660</v>
      </c>
    </row>
    <row r="746" spans="1:7" ht="15.75" customHeight="1">
      <c r="A746" s="317">
        <v>743</v>
      </c>
      <c r="B746" s="318"/>
      <c r="C746" s="319">
        <v>42418</v>
      </c>
      <c r="D746" s="320" t="s">
        <v>423</v>
      </c>
      <c r="E746" s="322">
        <v>0</v>
      </c>
      <c r="F746" s="321">
        <v>84000</v>
      </c>
      <c r="G746" s="323">
        <v>249660</v>
      </c>
    </row>
    <row r="747" spans="1:7" ht="15.75" customHeight="1">
      <c r="A747" s="310">
        <v>744</v>
      </c>
      <c r="B747" s="311"/>
      <c r="C747" s="312">
        <v>42430</v>
      </c>
      <c r="D747" s="313" t="s">
        <v>412</v>
      </c>
      <c r="E747" s="315">
        <v>0</v>
      </c>
      <c r="F747" s="314">
        <v>64000</v>
      </c>
      <c r="G747" s="316">
        <v>313660</v>
      </c>
    </row>
    <row r="748" spans="1:7" ht="15.75" customHeight="1">
      <c r="A748" s="317">
        <v>745</v>
      </c>
      <c r="B748" s="318"/>
      <c r="C748" s="319">
        <v>42451</v>
      </c>
      <c r="D748" s="320" t="s">
        <v>456</v>
      </c>
      <c r="E748" s="322">
        <v>0</v>
      </c>
      <c r="F748" s="321">
        <v>13000</v>
      </c>
      <c r="G748" s="323">
        <v>326660</v>
      </c>
    </row>
    <row r="749" spans="1:7" ht="15.75" customHeight="1">
      <c r="A749" s="310">
        <v>746</v>
      </c>
      <c r="B749" s="311"/>
      <c r="C749" s="312">
        <v>42466</v>
      </c>
      <c r="D749" s="313" t="s">
        <v>477</v>
      </c>
      <c r="E749" s="315">
        <v>0</v>
      </c>
      <c r="F749" s="314">
        <v>21560</v>
      </c>
      <c r="G749" s="316">
        <v>348220</v>
      </c>
    </row>
    <row r="750" spans="1:7" ht="15.75" customHeight="1">
      <c r="A750" s="317">
        <v>747</v>
      </c>
      <c r="B750" s="318"/>
      <c r="C750" s="319">
        <v>42472</v>
      </c>
      <c r="D750" s="320" t="s">
        <v>412</v>
      </c>
      <c r="E750" s="322">
        <v>0</v>
      </c>
      <c r="F750" s="321">
        <v>11000</v>
      </c>
      <c r="G750" s="323">
        <v>359220</v>
      </c>
    </row>
    <row r="751" spans="1:7" ht="15.75" customHeight="1">
      <c r="A751" s="310">
        <v>748</v>
      </c>
      <c r="B751" s="311"/>
      <c r="C751" s="312">
        <v>42475</v>
      </c>
      <c r="D751" s="313" t="s">
        <v>412</v>
      </c>
      <c r="E751" s="315">
        <v>0</v>
      </c>
      <c r="F751" s="314">
        <v>2500</v>
      </c>
      <c r="G751" s="316">
        <v>361720</v>
      </c>
    </row>
    <row r="752" spans="1:7" ht="15.75" customHeight="1">
      <c r="A752" s="317">
        <v>749</v>
      </c>
      <c r="B752" s="318"/>
      <c r="C752" s="319">
        <v>42499</v>
      </c>
      <c r="D752" s="320" t="s">
        <v>516</v>
      </c>
      <c r="E752" s="322">
        <v>0</v>
      </c>
      <c r="F752" s="321">
        <v>7000</v>
      </c>
      <c r="G752" s="323">
        <v>368720</v>
      </c>
    </row>
    <row r="753" spans="1:7" ht="15.75" customHeight="1">
      <c r="A753" s="310">
        <v>750</v>
      </c>
      <c r="B753" s="311"/>
      <c r="C753" s="312">
        <v>42500</v>
      </c>
      <c r="D753" s="313" t="s">
        <v>518</v>
      </c>
      <c r="E753" s="315">
        <v>0</v>
      </c>
      <c r="F753" s="314">
        <v>27000</v>
      </c>
      <c r="G753" s="316">
        <v>395720</v>
      </c>
    </row>
    <row r="754" spans="1:7" ht="15.75" customHeight="1">
      <c r="A754" s="317">
        <v>751</v>
      </c>
      <c r="B754" s="318"/>
      <c r="C754" s="319">
        <v>42502</v>
      </c>
      <c r="D754" s="320" t="s">
        <v>519</v>
      </c>
      <c r="E754" s="322">
        <v>0</v>
      </c>
      <c r="F754" s="321">
        <v>40000</v>
      </c>
      <c r="G754" s="323">
        <v>435720</v>
      </c>
    </row>
    <row r="755" spans="1:7" ht="15.75" customHeight="1">
      <c r="A755" s="310">
        <v>752</v>
      </c>
      <c r="B755" s="311"/>
      <c r="C755" s="312">
        <v>42503</v>
      </c>
      <c r="D755" s="313" t="s">
        <v>412</v>
      </c>
      <c r="E755" s="315">
        <v>0</v>
      </c>
      <c r="F755" s="314">
        <v>49900</v>
      </c>
      <c r="G755" s="316">
        <v>485620</v>
      </c>
    </row>
    <row r="756" spans="1:7" ht="15.75" customHeight="1">
      <c r="A756" s="317">
        <v>753</v>
      </c>
      <c r="B756" s="318"/>
      <c r="C756" s="319">
        <v>42531</v>
      </c>
      <c r="D756" s="320" t="s">
        <v>551</v>
      </c>
      <c r="E756" s="322">
        <v>0</v>
      </c>
      <c r="F756" s="321">
        <v>29876</v>
      </c>
      <c r="G756" s="323">
        <v>515496</v>
      </c>
    </row>
    <row r="757" spans="1:7" ht="15.75" customHeight="1">
      <c r="A757" s="310">
        <v>754</v>
      </c>
      <c r="B757" s="311"/>
      <c r="C757" s="312">
        <v>42531</v>
      </c>
      <c r="D757" s="313" t="s">
        <v>552</v>
      </c>
      <c r="E757" s="315">
        <v>0</v>
      </c>
      <c r="F757" s="314">
        <v>15000</v>
      </c>
      <c r="G757" s="316">
        <v>530496</v>
      </c>
    </row>
    <row r="758" spans="1:7" ht="15.75" customHeight="1">
      <c r="A758" s="317">
        <v>755</v>
      </c>
      <c r="B758" s="318"/>
      <c r="C758" s="319">
        <v>42543</v>
      </c>
      <c r="D758" s="320" t="s">
        <v>562</v>
      </c>
      <c r="E758" s="322">
        <v>0</v>
      </c>
      <c r="F758" s="321">
        <v>2680</v>
      </c>
      <c r="G758" s="323">
        <v>533176</v>
      </c>
    </row>
    <row r="759" spans="1:7" ht="15.75" customHeight="1">
      <c r="A759" s="310">
        <v>756</v>
      </c>
      <c r="B759" s="311"/>
      <c r="C759" s="312">
        <v>42550</v>
      </c>
      <c r="D759" s="313" t="s">
        <v>586</v>
      </c>
      <c r="E759" s="315">
        <v>0</v>
      </c>
      <c r="F759" s="314">
        <v>63500</v>
      </c>
      <c r="G759" s="316">
        <v>596676</v>
      </c>
    </row>
    <row r="760" spans="1:7" ht="15.75" customHeight="1">
      <c r="A760" s="317">
        <v>757</v>
      </c>
      <c r="B760" s="318"/>
      <c r="C760" s="319">
        <v>42555</v>
      </c>
      <c r="D760" s="320" t="s">
        <v>592</v>
      </c>
      <c r="E760" s="322">
        <v>0</v>
      </c>
      <c r="F760" s="321">
        <v>42000</v>
      </c>
      <c r="G760" s="323">
        <v>638676</v>
      </c>
    </row>
    <row r="761" spans="1:7" ht="15.75" customHeight="1">
      <c r="A761" s="310">
        <v>758</v>
      </c>
      <c r="B761" s="311"/>
      <c r="C761" s="312">
        <v>42571</v>
      </c>
      <c r="D761" s="313" t="s">
        <v>601</v>
      </c>
      <c r="E761" s="315">
        <v>0</v>
      </c>
      <c r="F761" s="314">
        <v>19980</v>
      </c>
      <c r="G761" s="316">
        <v>658656</v>
      </c>
    </row>
    <row r="762" spans="1:7" ht="15.75" customHeight="1">
      <c r="A762" s="317">
        <v>759</v>
      </c>
      <c r="B762" s="318"/>
      <c r="C762" s="319">
        <v>42572</v>
      </c>
      <c r="D762" s="320" t="s">
        <v>606</v>
      </c>
      <c r="E762" s="322">
        <v>0</v>
      </c>
      <c r="F762" s="321">
        <v>29800</v>
      </c>
      <c r="G762" s="323">
        <v>688456</v>
      </c>
    </row>
    <row r="763" spans="1:7" ht="15.75" customHeight="1">
      <c r="A763" s="310">
        <v>760</v>
      </c>
      <c r="B763" s="311"/>
      <c r="C763" s="312">
        <v>42573</v>
      </c>
      <c r="D763" s="313" t="s">
        <v>607</v>
      </c>
      <c r="E763" s="315">
        <v>0</v>
      </c>
      <c r="F763" s="314">
        <v>4000</v>
      </c>
      <c r="G763" s="316">
        <v>692456</v>
      </c>
    </row>
    <row r="764" spans="1:7" ht="15.75" customHeight="1">
      <c r="A764" s="317">
        <v>761</v>
      </c>
      <c r="B764" s="318"/>
      <c r="C764" s="319">
        <v>42591</v>
      </c>
      <c r="D764" s="320" t="s">
        <v>628</v>
      </c>
      <c r="E764" s="322">
        <v>0</v>
      </c>
      <c r="F764" s="321">
        <v>13300</v>
      </c>
      <c r="G764" s="323">
        <v>705756</v>
      </c>
    </row>
    <row r="765" spans="1:7" ht="15.75" customHeight="1">
      <c r="A765" s="310">
        <v>762</v>
      </c>
      <c r="B765" s="311"/>
      <c r="C765" s="312">
        <v>42611</v>
      </c>
      <c r="D765" s="313" t="s">
        <v>648</v>
      </c>
      <c r="E765" s="315">
        <v>0</v>
      </c>
      <c r="F765" s="314">
        <v>10000</v>
      </c>
      <c r="G765" s="316">
        <v>715756</v>
      </c>
    </row>
    <row r="766" spans="1:7" ht="15.75" customHeight="1">
      <c r="A766" s="317">
        <v>763</v>
      </c>
      <c r="B766" s="318"/>
      <c r="C766" s="319">
        <v>42612</v>
      </c>
      <c r="D766" s="320" t="s">
        <v>650</v>
      </c>
      <c r="E766" s="322">
        <v>0</v>
      </c>
      <c r="F766" s="321">
        <v>48000</v>
      </c>
      <c r="G766" s="323">
        <v>763756</v>
      </c>
    </row>
    <row r="767" spans="1:7" ht="15.75" customHeight="1">
      <c r="A767" s="310">
        <v>764</v>
      </c>
      <c r="B767" s="311"/>
      <c r="C767" s="312">
        <v>42614</v>
      </c>
      <c r="D767" s="313" t="s">
        <v>652</v>
      </c>
      <c r="E767" s="315">
        <v>0</v>
      </c>
      <c r="F767" s="314">
        <v>96700</v>
      </c>
      <c r="G767" s="316">
        <v>860456</v>
      </c>
    </row>
    <row r="768" spans="1:7" ht="15.75" customHeight="1">
      <c r="A768" s="317">
        <v>765</v>
      </c>
      <c r="B768" s="329"/>
      <c r="C768" s="319">
        <v>42618</v>
      </c>
      <c r="D768" s="320" t="s">
        <v>654</v>
      </c>
      <c r="E768" s="322">
        <v>0</v>
      </c>
      <c r="F768" s="321">
        <v>66000</v>
      </c>
      <c r="G768" s="323">
        <v>926456</v>
      </c>
    </row>
    <row r="769" spans="1:7" ht="15.75" customHeight="1">
      <c r="A769" s="310">
        <v>766</v>
      </c>
      <c r="B769" s="379"/>
      <c r="C769" s="312">
        <v>42636</v>
      </c>
      <c r="D769" s="313" t="s">
        <v>675</v>
      </c>
      <c r="E769" s="315">
        <v>0</v>
      </c>
      <c r="F769" s="314">
        <v>1000</v>
      </c>
      <c r="G769" s="316">
        <v>927456</v>
      </c>
    </row>
    <row r="770" spans="1:7" ht="15.75" customHeight="1">
      <c r="A770" s="317">
        <v>767</v>
      </c>
      <c r="B770" s="318"/>
      <c r="C770" s="319">
        <v>42641</v>
      </c>
      <c r="D770" s="320" t="s">
        <v>677</v>
      </c>
      <c r="E770" s="322">
        <v>0</v>
      </c>
      <c r="F770" s="321">
        <v>10000</v>
      </c>
      <c r="G770" s="323">
        <v>937456</v>
      </c>
    </row>
    <row r="771" spans="1:7" ht="15.75" customHeight="1">
      <c r="A771" s="310">
        <v>768</v>
      </c>
      <c r="B771" s="311"/>
      <c r="C771" s="312">
        <v>42653</v>
      </c>
      <c r="D771" s="313" t="s">
        <v>680</v>
      </c>
      <c r="E771" s="315">
        <v>0</v>
      </c>
      <c r="F771" s="314">
        <v>13000</v>
      </c>
      <c r="G771" s="316">
        <v>950456</v>
      </c>
    </row>
    <row r="772" spans="1:7" ht="15.75" customHeight="1">
      <c r="A772" s="317">
        <v>769</v>
      </c>
      <c r="B772" s="318"/>
      <c r="C772" s="319">
        <v>42656</v>
      </c>
      <c r="D772" s="320" t="s">
        <v>683</v>
      </c>
      <c r="E772" s="322">
        <v>0</v>
      </c>
      <c r="F772" s="321">
        <v>42100</v>
      </c>
      <c r="G772" s="323">
        <v>992556</v>
      </c>
    </row>
    <row r="773" spans="1:7" ht="15.75" customHeight="1">
      <c r="A773" s="310">
        <v>770</v>
      </c>
      <c r="B773" s="311"/>
      <c r="C773" s="312">
        <v>42656</v>
      </c>
      <c r="D773" s="313" t="s">
        <v>684</v>
      </c>
      <c r="E773" s="315">
        <v>0</v>
      </c>
      <c r="F773" s="314">
        <v>6000</v>
      </c>
      <c r="G773" s="316">
        <v>998556</v>
      </c>
    </row>
    <row r="774" spans="1:7" ht="15.75" customHeight="1">
      <c r="A774" s="317">
        <v>771</v>
      </c>
      <c r="B774" s="318"/>
      <c r="C774" s="319">
        <v>42657</v>
      </c>
      <c r="D774" s="320" t="s">
        <v>687</v>
      </c>
      <c r="E774" s="322">
        <v>0</v>
      </c>
      <c r="F774" s="321">
        <v>48960</v>
      </c>
      <c r="G774" s="323">
        <v>1047516</v>
      </c>
    </row>
    <row r="775" spans="1:7" ht="15.75" customHeight="1">
      <c r="A775" s="310">
        <v>772</v>
      </c>
      <c r="B775" s="311"/>
      <c r="C775" s="312">
        <v>42663</v>
      </c>
      <c r="D775" s="313" t="s">
        <v>414</v>
      </c>
      <c r="E775" s="315">
        <v>0</v>
      </c>
      <c r="F775" s="314">
        <v>16000</v>
      </c>
      <c r="G775" s="316">
        <v>1063516</v>
      </c>
    </row>
    <row r="776" spans="1:7" ht="15.75" customHeight="1">
      <c r="A776" s="317">
        <v>773</v>
      </c>
      <c r="B776" s="318"/>
      <c r="C776" s="319">
        <v>42671</v>
      </c>
      <c r="D776" s="320" t="s">
        <v>412</v>
      </c>
      <c r="E776" s="322">
        <v>0</v>
      </c>
      <c r="F776" s="321">
        <v>43000</v>
      </c>
      <c r="G776" s="323">
        <v>1106516</v>
      </c>
    </row>
    <row r="777" spans="1:7" ht="15.75" customHeight="1">
      <c r="A777" s="310">
        <v>774</v>
      </c>
      <c r="B777" s="311"/>
      <c r="C777" s="312">
        <v>42683</v>
      </c>
      <c r="D777" s="313" t="s">
        <v>707</v>
      </c>
      <c r="E777" s="315">
        <v>0</v>
      </c>
      <c r="F777" s="314">
        <v>47000</v>
      </c>
      <c r="G777" s="316">
        <v>1153516</v>
      </c>
    </row>
    <row r="778" spans="1:7" ht="15.75" customHeight="1">
      <c r="A778" s="317">
        <v>775</v>
      </c>
      <c r="B778" s="318"/>
      <c r="C778" s="319">
        <v>42691</v>
      </c>
      <c r="D778" s="320" t="s">
        <v>398</v>
      </c>
      <c r="E778" s="322">
        <v>0</v>
      </c>
      <c r="F778" s="321">
        <v>2020</v>
      </c>
      <c r="G778" s="323">
        <v>1155536</v>
      </c>
    </row>
    <row r="779" spans="1:7" ht="15.75" customHeight="1">
      <c r="A779" s="310">
        <v>776</v>
      </c>
      <c r="B779" s="311"/>
      <c r="C779" s="312">
        <v>42697</v>
      </c>
      <c r="D779" s="313" t="s">
        <v>716</v>
      </c>
      <c r="E779" s="315">
        <v>0</v>
      </c>
      <c r="F779" s="314">
        <v>14000</v>
      </c>
      <c r="G779" s="316">
        <v>1169536</v>
      </c>
    </row>
    <row r="780" spans="1:7" ht="15.75" customHeight="1">
      <c r="A780" s="317">
        <v>777</v>
      </c>
      <c r="B780" s="318"/>
      <c r="C780" s="319">
        <v>42703</v>
      </c>
      <c r="D780" s="320" t="s">
        <v>727</v>
      </c>
      <c r="E780" s="322">
        <v>0</v>
      </c>
      <c r="F780" s="321">
        <v>22000</v>
      </c>
      <c r="G780" s="323">
        <v>1191536</v>
      </c>
    </row>
    <row r="781" spans="1:7" ht="15.75" customHeight="1">
      <c r="A781" s="310">
        <v>778</v>
      </c>
      <c r="B781" s="311"/>
      <c r="C781" s="312">
        <v>42705</v>
      </c>
      <c r="D781" s="313" t="s">
        <v>729</v>
      </c>
      <c r="E781" s="315">
        <v>0</v>
      </c>
      <c r="F781" s="314">
        <v>27500</v>
      </c>
      <c r="G781" s="316">
        <v>1219036</v>
      </c>
    </row>
    <row r="782" spans="1:7" ht="15.75" customHeight="1">
      <c r="A782" s="317">
        <v>779</v>
      </c>
      <c r="B782" s="318"/>
      <c r="C782" s="319">
        <v>42717</v>
      </c>
      <c r="D782" s="320" t="s">
        <v>732</v>
      </c>
      <c r="E782" s="322">
        <v>0</v>
      </c>
      <c r="F782" s="321">
        <v>4400</v>
      </c>
      <c r="G782" s="323">
        <v>1223436</v>
      </c>
    </row>
    <row r="783" spans="1:7" ht="15.75" customHeight="1">
      <c r="A783" s="310">
        <v>780</v>
      </c>
      <c r="B783" s="324"/>
      <c r="C783" s="312">
        <v>42734</v>
      </c>
      <c r="D783" s="313" t="s">
        <v>414</v>
      </c>
      <c r="E783" s="315">
        <v>0</v>
      </c>
      <c r="F783" s="314">
        <v>8172</v>
      </c>
      <c r="G783" s="316">
        <v>1231608</v>
      </c>
    </row>
    <row r="784" spans="1:7" ht="15.75" customHeight="1">
      <c r="A784" s="317">
        <v>781</v>
      </c>
      <c r="B784" s="325" t="s">
        <v>750</v>
      </c>
      <c r="C784" s="317"/>
      <c r="D784" s="320"/>
      <c r="E784" s="328">
        <v>0</v>
      </c>
      <c r="F784" s="326">
        <v>1231608</v>
      </c>
      <c r="G784" s="327"/>
    </row>
    <row r="785" spans="1:7" ht="15.75" customHeight="1">
      <c r="A785" s="310">
        <v>782</v>
      </c>
      <c r="B785" s="311"/>
      <c r="C785" s="312">
        <v>42397</v>
      </c>
      <c r="D785" s="313" t="s">
        <v>393</v>
      </c>
      <c r="E785" s="315">
        <v>0</v>
      </c>
      <c r="F785" s="314">
        <v>66000</v>
      </c>
      <c r="G785" s="316">
        <v>66000</v>
      </c>
    </row>
    <row r="786" spans="1:7" ht="15.75" customHeight="1">
      <c r="A786" s="317">
        <v>783</v>
      </c>
      <c r="B786" s="318"/>
      <c r="C786" s="319">
        <v>42397</v>
      </c>
      <c r="D786" s="320" t="s">
        <v>394</v>
      </c>
      <c r="E786" s="322">
        <v>0</v>
      </c>
      <c r="F786" s="321">
        <v>16850</v>
      </c>
      <c r="G786" s="323">
        <v>82850</v>
      </c>
    </row>
    <row r="787" spans="1:7" ht="15.75" customHeight="1">
      <c r="A787" s="310">
        <v>784</v>
      </c>
      <c r="B787" s="318" t="s">
        <v>773</v>
      </c>
      <c r="C787" s="312">
        <v>42397</v>
      </c>
      <c r="D787" s="313" t="s">
        <v>395</v>
      </c>
      <c r="E787" s="315">
        <v>0</v>
      </c>
      <c r="F787" s="314">
        <v>9090</v>
      </c>
      <c r="G787" s="316">
        <v>91940</v>
      </c>
    </row>
    <row r="788" spans="1:7" ht="15.75" customHeight="1">
      <c r="A788" s="317">
        <v>785</v>
      </c>
      <c r="B788" s="318"/>
      <c r="C788" s="319">
        <v>42411</v>
      </c>
      <c r="D788" s="320" t="s">
        <v>413</v>
      </c>
      <c r="E788" s="322">
        <v>0</v>
      </c>
      <c r="F788" s="321">
        <v>79750</v>
      </c>
      <c r="G788" s="323">
        <v>171690</v>
      </c>
    </row>
    <row r="789" spans="1:7" ht="15.75" customHeight="1">
      <c r="A789" s="310">
        <v>786</v>
      </c>
      <c r="B789" s="311"/>
      <c r="C789" s="312">
        <v>42417</v>
      </c>
      <c r="D789" s="313" t="s">
        <v>420</v>
      </c>
      <c r="E789" s="315">
        <v>0</v>
      </c>
      <c r="F789" s="314">
        <v>66000</v>
      </c>
      <c r="G789" s="316">
        <v>237690</v>
      </c>
    </row>
    <row r="790" spans="1:7" ht="15.75" customHeight="1">
      <c r="A790" s="317">
        <v>787</v>
      </c>
      <c r="B790" s="318"/>
      <c r="C790" s="319">
        <v>42417</v>
      </c>
      <c r="D790" s="320" t="s">
        <v>421</v>
      </c>
      <c r="E790" s="322">
        <v>0</v>
      </c>
      <c r="F790" s="321">
        <v>12080</v>
      </c>
      <c r="G790" s="323">
        <v>249770</v>
      </c>
    </row>
    <row r="791" spans="1:7" ht="15.75" customHeight="1">
      <c r="A791" s="310">
        <v>788</v>
      </c>
      <c r="B791" s="311"/>
      <c r="C791" s="312">
        <v>42417</v>
      </c>
      <c r="D791" s="313" t="s">
        <v>422</v>
      </c>
      <c r="E791" s="315">
        <v>0</v>
      </c>
      <c r="F791" s="314">
        <v>7750</v>
      </c>
      <c r="G791" s="316">
        <v>257520</v>
      </c>
    </row>
    <row r="792" spans="1:7" ht="15.75" customHeight="1">
      <c r="A792" s="317">
        <v>789</v>
      </c>
      <c r="B792" s="318"/>
      <c r="C792" s="319">
        <v>42447</v>
      </c>
      <c r="D792" s="320" t="s">
        <v>452</v>
      </c>
      <c r="E792" s="322">
        <v>0</v>
      </c>
      <c r="F792" s="321">
        <v>65940</v>
      </c>
      <c r="G792" s="323">
        <v>323460</v>
      </c>
    </row>
    <row r="793" spans="1:7" ht="15.75" customHeight="1">
      <c r="A793" s="310">
        <v>790</v>
      </c>
      <c r="B793" s="311"/>
      <c r="C793" s="312">
        <v>42450</v>
      </c>
      <c r="D793" s="313" t="s">
        <v>455</v>
      </c>
      <c r="E793" s="315">
        <v>0</v>
      </c>
      <c r="F793" s="314">
        <v>10000</v>
      </c>
      <c r="G793" s="316">
        <v>333460</v>
      </c>
    </row>
    <row r="794" spans="1:7" ht="15.75" customHeight="1">
      <c r="A794" s="317">
        <v>791</v>
      </c>
      <c r="B794" s="318"/>
      <c r="C794" s="319">
        <v>42452</v>
      </c>
      <c r="D794" s="320" t="s">
        <v>458</v>
      </c>
      <c r="E794" s="322">
        <v>0</v>
      </c>
      <c r="F794" s="321">
        <v>7570</v>
      </c>
      <c r="G794" s="323">
        <v>341030</v>
      </c>
    </row>
    <row r="795" spans="1:7" ht="15.75" customHeight="1">
      <c r="A795" s="310">
        <v>792</v>
      </c>
      <c r="B795" s="311"/>
      <c r="C795" s="312">
        <v>42452</v>
      </c>
      <c r="D795" s="313" t="s">
        <v>459</v>
      </c>
      <c r="E795" s="315">
        <v>0</v>
      </c>
      <c r="F795" s="314">
        <v>66000</v>
      </c>
      <c r="G795" s="316">
        <v>407030</v>
      </c>
    </row>
    <row r="796" spans="1:7" ht="15.75" customHeight="1">
      <c r="A796" s="317">
        <v>793</v>
      </c>
      <c r="B796" s="318"/>
      <c r="C796" s="319">
        <v>42452</v>
      </c>
      <c r="D796" s="320" t="s">
        <v>460</v>
      </c>
      <c r="E796" s="322">
        <v>0</v>
      </c>
      <c r="F796" s="321">
        <v>7310</v>
      </c>
      <c r="G796" s="323">
        <v>414340</v>
      </c>
    </row>
    <row r="797" spans="1:7" ht="15.75" customHeight="1">
      <c r="A797" s="310">
        <v>794</v>
      </c>
      <c r="B797" s="311"/>
      <c r="C797" s="312">
        <v>42471</v>
      </c>
      <c r="D797" s="313" t="s">
        <v>484</v>
      </c>
      <c r="E797" s="315">
        <v>0</v>
      </c>
      <c r="F797" s="314">
        <v>69000</v>
      </c>
      <c r="G797" s="316">
        <v>483340</v>
      </c>
    </row>
    <row r="798" spans="1:7" ht="15.75" customHeight="1">
      <c r="A798" s="317">
        <v>795</v>
      </c>
      <c r="B798" s="318"/>
      <c r="C798" s="319">
        <v>42474</v>
      </c>
      <c r="D798" s="320" t="s">
        <v>485</v>
      </c>
      <c r="E798" s="322">
        <v>0</v>
      </c>
      <c r="F798" s="321">
        <v>-10000</v>
      </c>
      <c r="G798" s="323">
        <v>473340</v>
      </c>
    </row>
    <row r="799" spans="1:7" ht="15.75" customHeight="1">
      <c r="A799" s="310">
        <v>796</v>
      </c>
      <c r="B799" s="311"/>
      <c r="C799" s="312">
        <v>42480</v>
      </c>
      <c r="D799" s="313" t="s">
        <v>489</v>
      </c>
      <c r="E799" s="315">
        <v>0</v>
      </c>
      <c r="F799" s="314">
        <v>66000</v>
      </c>
      <c r="G799" s="316">
        <v>539340</v>
      </c>
    </row>
    <row r="800" spans="1:7" ht="15.75" customHeight="1">
      <c r="A800" s="317">
        <v>797</v>
      </c>
      <c r="B800" s="329"/>
      <c r="C800" s="319">
        <v>42482</v>
      </c>
      <c r="D800" s="320" t="s">
        <v>491</v>
      </c>
      <c r="E800" s="322">
        <v>0</v>
      </c>
      <c r="F800" s="321">
        <v>10230</v>
      </c>
      <c r="G800" s="323">
        <v>549570</v>
      </c>
    </row>
    <row r="801" spans="1:7" ht="15.75" customHeight="1">
      <c r="A801" s="310">
        <v>798</v>
      </c>
      <c r="B801" s="379"/>
      <c r="C801" s="312">
        <v>42482</v>
      </c>
      <c r="D801" s="313" t="s">
        <v>492</v>
      </c>
      <c r="E801" s="315">
        <v>0</v>
      </c>
      <c r="F801" s="314">
        <v>12080</v>
      </c>
      <c r="G801" s="316">
        <v>561650</v>
      </c>
    </row>
    <row r="802" spans="1:7" ht="15.75" customHeight="1">
      <c r="A802" s="317">
        <v>799</v>
      </c>
      <c r="B802" s="318"/>
      <c r="C802" s="319">
        <v>42500</v>
      </c>
      <c r="D802" s="320" t="s">
        <v>517</v>
      </c>
      <c r="E802" s="322">
        <v>0</v>
      </c>
      <c r="F802" s="321">
        <v>64990</v>
      </c>
      <c r="G802" s="323">
        <v>626640</v>
      </c>
    </row>
    <row r="803" spans="1:7" ht="15.75" customHeight="1">
      <c r="A803" s="310">
        <v>800</v>
      </c>
      <c r="B803" s="311"/>
      <c r="C803" s="312">
        <v>42509</v>
      </c>
      <c r="D803" s="313" t="s">
        <v>521</v>
      </c>
      <c r="E803" s="315">
        <v>0</v>
      </c>
      <c r="F803" s="314">
        <v>21620</v>
      </c>
      <c r="G803" s="316">
        <v>648260</v>
      </c>
    </row>
    <row r="804" spans="1:7" ht="15.75" customHeight="1">
      <c r="A804" s="317">
        <v>801</v>
      </c>
      <c r="B804" s="311" t="s">
        <v>774</v>
      </c>
      <c r="C804" s="319">
        <v>42509</v>
      </c>
      <c r="D804" s="320" t="s">
        <v>522</v>
      </c>
      <c r="E804" s="322">
        <v>0</v>
      </c>
      <c r="F804" s="321">
        <v>9920</v>
      </c>
      <c r="G804" s="323">
        <v>658180</v>
      </c>
    </row>
    <row r="805" spans="1:7" ht="15.75" customHeight="1">
      <c r="A805" s="310">
        <v>802</v>
      </c>
      <c r="B805" s="311"/>
      <c r="C805" s="312">
        <v>42509</v>
      </c>
      <c r="D805" s="313" t="s">
        <v>523</v>
      </c>
      <c r="E805" s="315">
        <v>0</v>
      </c>
      <c r="F805" s="314">
        <v>66000</v>
      </c>
      <c r="G805" s="316">
        <v>724180</v>
      </c>
    </row>
    <row r="806" spans="1:7" ht="15.75" customHeight="1">
      <c r="A806" s="317">
        <v>803</v>
      </c>
      <c r="B806" s="318"/>
      <c r="C806" s="319">
        <v>42531</v>
      </c>
      <c r="D806" s="320" t="s">
        <v>553</v>
      </c>
      <c r="E806" s="322">
        <v>0</v>
      </c>
      <c r="F806" s="321">
        <v>61530</v>
      </c>
      <c r="G806" s="323">
        <v>785710</v>
      </c>
    </row>
    <row r="807" spans="1:7" ht="15.75" customHeight="1">
      <c r="A807" s="310">
        <v>804</v>
      </c>
      <c r="B807" s="311"/>
      <c r="C807" s="312">
        <v>42542</v>
      </c>
      <c r="D807" s="313" t="s">
        <v>559</v>
      </c>
      <c r="E807" s="315">
        <v>0</v>
      </c>
      <c r="F807" s="314">
        <v>21620</v>
      </c>
      <c r="G807" s="316">
        <v>807330</v>
      </c>
    </row>
    <row r="808" spans="1:7" ht="15.75" customHeight="1">
      <c r="A808" s="317">
        <v>805</v>
      </c>
      <c r="B808" s="318"/>
      <c r="C808" s="319">
        <v>42542</v>
      </c>
      <c r="D808" s="320" t="s">
        <v>560</v>
      </c>
      <c r="E808" s="322">
        <v>0</v>
      </c>
      <c r="F808" s="321">
        <v>66000</v>
      </c>
      <c r="G808" s="323">
        <v>873330</v>
      </c>
    </row>
    <row r="809" spans="1:7" ht="15.75" customHeight="1">
      <c r="A809" s="310">
        <v>806</v>
      </c>
      <c r="B809" s="311"/>
      <c r="C809" s="312">
        <v>42542</v>
      </c>
      <c r="D809" s="313" t="s">
        <v>561</v>
      </c>
      <c r="E809" s="315">
        <v>0</v>
      </c>
      <c r="F809" s="314">
        <v>9670</v>
      </c>
      <c r="G809" s="316">
        <v>883000</v>
      </c>
    </row>
    <row r="810" spans="1:7" ht="15.75" customHeight="1">
      <c r="A810" s="317">
        <v>807</v>
      </c>
      <c r="B810" s="318"/>
      <c r="C810" s="319">
        <v>42562</v>
      </c>
      <c r="D810" s="320" t="s">
        <v>595</v>
      </c>
      <c r="E810" s="322">
        <v>0</v>
      </c>
      <c r="F810" s="321">
        <v>80210</v>
      </c>
      <c r="G810" s="323">
        <v>963210</v>
      </c>
    </row>
    <row r="811" spans="1:7" ht="15.75" customHeight="1">
      <c r="A811" s="310">
        <v>808</v>
      </c>
      <c r="B811" s="311"/>
      <c r="C811" s="312">
        <v>42572</v>
      </c>
      <c r="D811" s="313" t="s">
        <v>603</v>
      </c>
      <c r="E811" s="315">
        <v>0</v>
      </c>
      <c r="F811" s="314">
        <v>23210</v>
      </c>
      <c r="G811" s="316">
        <v>986420</v>
      </c>
    </row>
    <row r="812" spans="1:7" ht="15.75" customHeight="1">
      <c r="A812" s="317">
        <v>809</v>
      </c>
      <c r="B812" s="318"/>
      <c r="C812" s="319">
        <v>42572</v>
      </c>
      <c r="D812" s="320" t="s">
        <v>604</v>
      </c>
      <c r="E812" s="322">
        <v>0</v>
      </c>
      <c r="F812" s="321">
        <v>7430</v>
      </c>
      <c r="G812" s="323">
        <v>993850</v>
      </c>
    </row>
    <row r="813" spans="1:7" ht="15.75" customHeight="1">
      <c r="A813" s="310">
        <v>810</v>
      </c>
      <c r="B813" s="311"/>
      <c r="C813" s="312">
        <v>42572</v>
      </c>
      <c r="D813" s="313" t="s">
        <v>605</v>
      </c>
      <c r="E813" s="315">
        <v>0</v>
      </c>
      <c r="F813" s="314">
        <v>66000</v>
      </c>
      <c r="G813" s="316">
        <v>1059850</v>
      </c>
    </row>
    <row r="814" spans="1:7" ht="15.75" customHeight="1">
      <c r="A814" s="317">
        <v>811</v>
      </c>
      <c r="B814" s="318"/>
      <c r="C814" s="319">
        <v>42592</v>
      </c>
      <c r="D814" s="320" t="s">
        <v>629</v>
      </c>
      <c r="E814" s="322">
        <v>0</v>
      </c>
      <c r="F814" s="321">
        <v>98990</v>
      </c>
      <c r="G814" s="323">
        <v>1158840</v>
      </c>
    </row>
    <row r="815" spans="1:7" ht="15.75" customHeight="1">
      <c r="A815" s="310">
        <v>812</v>
      </c>
      <c r="B815" s="311"/>
      <c r="C815" s="312">
        <v>42604</v>
      </c>
      <c r="D815" s="313" t="s">
        <v>634</v>
      </c>
      <c r="E815" s="315">
        <v>0</v>
      </c>
      <c r="F815" s="314">
        <v>91650</v>
      </c>
      <c r="G815" s="316">
        <v>1250490</v>
      </c>
    </row>
    <row r="816" spans="1:7" ht="15.75" customHeight="1">
      <c r="A816" s="317">
        <v>813</v>
      </c>
      <c r="B816" s="318"/>
      <c r="C816" s="319">
        <v>42607</v>
      </c>
      <c r="D816" s="320" t="s">
        <v>644</v>
      </c>
      <c r="E816" s="322">
        <v>0</v>
      </c>
      <c r="F816" s="321">
        <v>6290</v>
      </c>
      <c r="G816" s="323">
        <v>1256780</v>
      </c>
    </row>
    <row r="817" spans="1:7" ht="15.75" customHeight="1">
      <c r="A817" s="310">
        <v>814</v>
      </c>
      <c r="B817" s="311"/>
      <c r="C817" s="312">
        <v>42607</v>
      </c>
      <c r="D817" s="313" t="s">
        <v>645</v>
      </c>
      <c r="E817" s="315">
        <v>0</v>
      </c>
      <c r="F817" s="314">
        <v>26390</v>
      </c>
      <c r="G817" s="316">
        <v>1283170</v>
      </c>
    </row>
    <row r="818" spans="1:7" ht="15.75" customHeight="1">
      <c r="A818" s="317">
        <v>815</v>
      </c>
      <c r="B818" s="318"/>
      <c r="C818" s="319">
        <v>42625</v>
      </c>
      <c r="D818" s="320" t="s">
        <v>662</v>
      </c>
      <c r="E818" s="322">
        <v>0</v>
      </c>
      <c r="F818" s="321">
        <v>94760</v>
      </c>
      <c r="G818" s="323">
        <v>1377930</v>
      </c>
    </row>
    <row r="819" spans="1:7" ht="15.75" customHeight="1">
      <c r="A819" s="310">
        <v>816</v>
      </c>
      <c r="B819" s="311"/>
      <c r="C819" s="312">
        <v>42635</v>
      </c>
      <c r="D819" s="313" t="s">
        <v>665</v>
      </c>
      <c r="E819" s="315">
        <v>0</v>
      </c>
      <c r="F819" s="314">
        <v>22660</v>
      </c>
      <c r="G819" s="316">
        <v>1400590</v>
      </c>
    </row>
    <row r="820" spans="1:7" ht="15.75" customHeight="1">
      <c r="A820" s="317">
        <v>817</v>
      </c>
      <c r="B820" s="318"/>
      <c r="C820" s="319">
        <v>42635</v>
      </c>
      <c r="D820" s="320" t="s">
        <v>666</v>
      </c>
      <c r="E820" s="322">
        <v>0</v>
      </c>
      <c r="F820" s="321">
        <v>16850</v>
      </c>
      <c r="G820" s="323">
        <v>1417440</v>
      </c>
    </row>
    <row r="821" spans="1:7" ht="15.75" customHeight="1">
      <c r="A821" s="310">
        <v>818</v>
      </c>
      <c r="B821" s="311"/>
      <c r="C821" s="312">
        <v>42635</v>
      </c>
      <c r="D821" s="313" t="s">
        <v>667</v>
      </c>
      <c r="E821" s="315">
        <v>0</v>
      </c>
      <c r="F821" s="314">
        <v>8340</v>
      </c>
      <c r="G821" s="316">
        <v>1425780</v>
      </c>
    </row>
    <row r="822" spans="1:7" ht="15.75" customHeight="1">
      <c r="A822" s="317">
        <v>819</v>
      </c>
      <c r="B822" s="318"/>
      <c r="C822" s="319">
        <v>42653</v>
      </c>
      <c r="D822" s="320" t="s">
        <v>681</v>
      </c>
      <c r="E822" s="322">
        <v>0</v>
      </c>
      <c r="F822" s="321">
        <v>90240</v>
      </c>
      <c r="G822" s="323">
        <v>1516020</v>
      </c>
    </row>
    <row r="823" spans="1:7" ht="15.75" customHeight="1">
      <c r="A823" s="310">
        <v>820</v>
      </c>
      <c r="B823" s="311"/>
      <c r="C823" s="312">
        <v>42657</v>
      </c>
      <c r="D823" s="313" t="s">
        <v>688</v>
      </c>
      <c r="E823" s="315">
        <v>0</v>
      </c>
      <c r="F823" s="314">
        <v>23210</v>
      </c>
      <c r="G823" s="316">
        <v>1539230</v>
      </c>
    </row>
    <row r="824" spans="1:7" ht="15.75" customHeight="1">
      <c r="A824" s="317">
        <v>821</v>
      </c>
      <c r="B824" s="318"/>
      <c r="C824" s="319">
        <v>42667</v>
      </c>
      <c r="D824" s="320" t="s">
        <v>692</v>
      </c>
      <c r="E824" s="322">
        <v>0</v>
      </c>
      <c r="F824" s="321">
        <v>22660</v>
      </c>
      <c r="G824" s="323">
        <v>1561890</v>
      </c>
    </row>
    <row r="825" spans="1:7" ht="15.75" customHeight="1">
      <c r="A825" s="310">
        <v>822</v>
      </c>
      <c r="B825" s="311"/>
      <c r="C825" s="312">
        <v>42668</v>
      </c>
      <c r="D825" s="313" t="s">
        <v>694</v>
      </c>
      <c r="E825" s="315">
        <v>0</v>
      </c>
      <c r="F825" s="314">
        <v>7900</v>
      </c>
      <c r="G825" s="316">
        <v>1569790</v>
      </c>
    </row>
    <row r="826" spans="1:7" ht="15.75" customHeight="1">
      <c r="A826" s="317">
        <v>823</v>
      </c>
      <c r="B826" s="318"/>
      <c r="C826" s="319">
        <v>42684</v>
      </c>
      <c r="D826" s="320" t="s">
        <v>708</v>
      </c>
      <c r="E826" s="322">
        <v>0</v>
      </c>
      <c r="F826" s="321">
        <v>70410</v>
      </c>
      <c r="G826" s="323">
        <v>1640200</v>
      </c>
    </row>
    <row r="827" spans="1:7" ht="15.75" customHeight="1">
      <c r="A827" s="310">
        <v>824</v>
      </c>
      <c r="B827" s="311"/>
      <c r="C827" s="312">
        <v>42695</v>
      </c>
      <c r="D827" s="313" t="s">
        <v>712</v>
      </c>
      <c r="E827" s="315">
        <v>0</v>
      </c>
      <c r="F827" s="314">
        <v>21620</v>
      </c>
      <c r="G827" s="316">
        <v>1661820</v>
      </c>
    </row>
    <row r="828" spans="1:7" ht="15.75" customHeight="1">
      <c r="A828" s="317">
        <v>825</v>
      </c>
      <c r="B828" s="318"/>
      <c r="C828" s="319">
        <v>42695</v>
      </c>
      <c r="D828" s="320" t="s">
        <v>713</v>
      </c>
      <c r="E828" s="322">
        <v>0</v>
      </c>
      <c r="F828" s="321">
        <v>7900</v>
      </c>
      <c r="G828" s="323">
        <v>1669720</v>
      </c>
    </row>
    <row r="829" spans="1:7" ht="15.75" customHeight="1">
      <c r="A829" s="310">
        <v>826</v>
      </c>
      <c r="B829" s="311"/>
      <c r="C829" s="312">
        <v>42695</v>
      </c>
      <c r="D829" s="313" t="s">
        <v>714</v>
      </c>
      <c r="E829" s="315">
        <v>0</v>
      </c>
      <c r="F829" s="314">
        <v>22660</v>
      </c>
      <c r="G829" s="316">
        <v>1692380</v>
      </c>
    </row>
    <row r="830" spans="1:7" ht="15.75" customHeight="1">
      <c r="A830" s="317">
        <v>827</v>
      </c>
      <c r="B830" s="318"/>
      <c r="C830" s="319">
        <v>42716</v>
      </c>
      <c r="D830" s="320" t="s">
        <v>730</v>
      </c>
      <c r="E830" s="322">
        <v>0</v>
      </c>
      <c r="F830" s="321">
        <v>81400</v>
      </c>
      <c r="G830" s="323">
        <v>1773780</v>
      </c>
    </row>
    <row r="831" spans="1:7" ht="15.75" customHeight="1">
      <c r="A831" s="310">
        <v>828</v>
      </c>
      <c r="B831" s="311"/>
      <c r="C831" s="312">
        <v>42725</v>
      </c>
      <c r="D831" s="313" t="s">
        <v>735</v>
      </c>
      <c r="E831" s="315">
        <v>0</v>
      </c>
      <c r="F831" s="314">
        <v>22660</v>
      </c>
      <c r="G831" s="316">
        <v>1796440</v>
      </c>
    </row>
    <row r="832" spans="1:7" ht="15.75" customHeight="1">
      <c r="A832" s="317">
        <v>829</v>
      </c>
      <c r="B832" s="329"/>
      <c r="C832" s="319">
        <v>42725</v>
      </c>
      <c r="D832" s="320" t="s">
        <v>736</v>
      </c>
      <c r="E832" s="322">
        <v>0</v>
      </c>
      <c r="F832" s="321">
        <v>23210</v>
      </c>
      <c r="G832" s="323">
        <v>1819650</v>
      </c>
    </row>
    <row r="833" spans="1:7" ht="15.75" customHeight="1">
      <c r="A833" s="310">
        <v>830</v>
      </c>
      <c r="B833" s="311" t="s">
        <v>774</v>
      </c>
      <c r="C833" s="312">
        <v>42725</v>
      </c>
      <c r="D833" s="313" t="s">
        <v>737</v>
      </c>
      <c r="E833" s="315">
        <v>0</v>
      </c>
      <c r="F833" s="314">
        <v>7950</v>
      </c>
      <c r="G833" s="316">
        <v>1827600</v>
      </c>
    </row>
    <row r="834" spans="1:7" ht="15.75" customHeight="1">
      <c r="A834" s="317">
        <v>831</v>
      </c>
      <c r="B834" s="329"/>
      <c r="C834" s="319">
        <v>42732</v>
      </c>
      <c r="D834" s="320" t="s">
        <v>749</v>
      </c>
      <c r="E834" s="322">
        <v>0</v>
      </c>
      <c r="F834" s="321">
        <v>80530</v>
      </c>
      <c r="G834" s="323">
        <v>1908130</v>
      </c>
    </row>
    <row r="835" spans="1:7" ht="15.75" customHeight="1">
      <c r="A835" s="310">
        <v>832</v>
      </c>
      <c r="B835" s="330" t="s">
        <v>750</v>
      </c>
      <c r="C835" s="310"/>
      <c r="D835" s="313"/>
      <c r="E835" s="332">
        <v>0</v>
      </c>
      <c r="F835" s="331">
        <v>1908130</v>
      </c>
      <c r="G835" s="333"/>
    </row>
    <row r="836" spans="1:7" ht="15.75" customHeight="1">
      <c r="A836" s="317">
        <v>833</v>
      </c>
      <c r="B836" s="318"/>
      <c r="C836" s="319">
        <v>42397</v>
      </c>
      <c r="D836" s="320" t="s">
        <v>397</v>
      </c>
      <c r="E836" s="322">
        <v>0</v>
      </c>
      <c r="F836" s="321">
        <v>14290</v>
      </c>
      <c r="G836" s="323">
        <v>14290</v>
      </c>
    </row>
    <row r="837" spans="1:7" ht="15.75" customHeight="1">
      <c r="A837" s="310">
        <v>834</v>
      </c>
      <c r="B837" s="311"/>
      <c r="C837" s="312">
        <v>42416</v>
      </c>
      <c r="D837" s="313" t="s">
        <v>419</v>
      </c>
      <c r="E837" s="315">
        <v>0</v>
      </c>
      <c r="F837" s="314">
        <v>14290</v>
      </c>
      <c r="G837" s="316">
        <v>28580</v>
      </c>
    </row>
    <row r="838" spans="1:7" ht="15.75" customHeight="1">
      <c r="A838" s="317">
        <v>835</v>
      </c>
      <c r="B838" s="318"/>
      <c r="C838" s="319">
        <v>42432</v>
      </c>
      <c r="D838" s="320" t="s">
        <v>441</v>
      </c>
      <c r="E838" s="322">
        <v>0</v>
      </c>
      <c r="F838" s="321">
        <v>142900</v>
      </c>
      <c r="G838" s="323">
        <v>171480</v>
      </c>
    </row>
    <row r="839" spans="1:7" ht="15.75" customHeight="1">
      <c r="A839" s="310">
        <v>836</v>
      </c>
      <c r="B839" s="311"/>
      <c r="C839" s="312">
        <v>42551</v>
      </c>
      <c r="D839" s="313" t="s">
        <v>587</v>
      </c>
      <c r="E839" s="315">
        <v>0</v>
      </c>
      <c r="F839" s="314">
        <v>27070</v>
      </c>
      <c r="G839" s="316">
        <v>198550</v>
      </c>
    </row>
    <row r="840" spans="1:7" ht="15.75" customHeight="1">
      <c r="A840" s="317">
        <v>837</v>
      </c>
      <c r="B840" s="318" t="s">
        <v>775</v>
      </c>
      <c r="C840" s="319">
        <v>42551</v>
      </c>
      <c r="D840" s="320" t="s">
        <v>588</v>
      </c>
      <c r="E840" s="322">
        <v>0</v>
      </c>
      <c r="F840" s="321">
        <v>61750</v>
      </c>
      <c r="G840" s="323">
        <v>260300</v>
      </c>
    </row>
    <row r="841" spans="1:7" ht="15.75" customHeight="1">
      <c r="A841" s="310">
        <v>838</v>
      </c>
      <c r="B841" s="311"/>
      <c r="C841" s="312">
        <v>42587</v>
      </c>
      <c r="D841" s="313" t="s">
        <v>626</v>
      </c>
      <c r="E841" s="315">
        <v>0</v>
      </c>
      <c r="F841" s="314">
        <v>22060</v>
      </c>
      <c r="G841" s="316">
        <v>282360</v>
      </c>
    </row>
    <row r="842" spans="1:7" ht="15.75" customHeight="1">
      <c r="A842" s="317">
        <v>839</v>
      </c>
      <c r="B842" s="318"/>
      <c r="C842" s="319">
        <v>42642</v>
      </c>
      <c r="D842" s="320" t="s">
        <v>678</v>
      </c>
      <c r="E842" s="322">
        <v>0</v>
      </c>
      <c r="F842" s="321">
        <v>48890</v>
      </c>
      <c r="G842" s="323">
        <v>331250</v>
      </c>
    </row>
    <row r="843" spans="1:7" ht="15.75" customHeight="1">
      <c r="A843" s="310">
        <v>840</v>
      </c>
      <c r="B843" s="311"/>
      <c r="C843" s="312">
        <v>42642</v>
      </c>
      <c r="D843" s="313" t="s">
        <v>678</v>
      </c>
      <c r="E843" s="315">
        <v>0</v>
      </c>
      <c r="F843" s="314">
        <v>48470</v>
      </c>
      <c r="G843" s="316">
        <v>379720</v>
      </c>
    </row>
    <row r="844" spans="1:7" ht="15.75" customHeight="1">
      <c r="A844" s="317">
        <v>841</v>
      </c>
      <c r="B844" s="318"/>
      <c r="C844" s="319">
        <v>42688</v>
      </c>
      <c r="D844" s="320" t="s">
        <v>709</v>
      </c>
      <c r="E844" s="322">
        <v>0</v>
      </c>
      <c r="F844" s="321">
        <v>418770</v>
      </c>
      <c r="G844" s="323">
        <v>798490</v>
      </c>
    </row>
    <row r="845" spans="1:7" ht="15.75" customHeight="1">
      <c r="A845" s="310">
        <v>842</v>
      </c>
      <c r="B845" s="324"/>
      <c r="C845" s="312">
        <v>42717</v>
      </c>
      <c r="D845" s="313" t="s">
        <v>731</v>
      </c>
      <c r="E845" s="315">
        <v>0</v>
      </c>
      <c r="F845" s="314">
        <v>1230130</v>
      </c>
      <c r="G845" s="316">
        <v>2028620</v>
      </c>
    </row>
    <row r="846" spans="1:7" ht="15.75" customHeight="1">
      <c r="A846" s="317">
        <v>843</v>
      </c>
      <c r="B846" s="325" t="s">
        <v>750</v>
      </c>
      <c r="C846" s="317"/>
      <c r="D846" s="320"/>
      <c r="E846" s="328">
        <v>0</v>
      </c>
      <c r="F846" s="326">
        <v>2028620</v>
      </c>
      <c r="G846" s="327"/>
    </row>
    <row r="847" spans="1:7" ht="15.75" customHeight="1">
      <c r="A847" s="310">
        <v>844</v>
      </c>
      <c r="B847" s="311"/>
      <c r="C847" s="312">
        <v>42373</v>
      </c>
      <c r="D847" s="313" t="s">
        <v>368</v>
      </c>
      <c r="E847" s="315">
        <v>0</v>
      </c>
      <c r="F847" s="314">
        <v>40000</v>
      </c>
      <c r="G847" s="316">
        <v>40000</v>
      </c>
    </row>
    <row r="848" spans="1:7" ht="15.75" customHeight="1">
      <c r="A848" s="317">
        <v>845</v>
      </c>
      <c r="B848" s="311" t="s">
        <v>776</v>
      </c>
      <c r="C848" s="319">
        <v>42382</v>
      </c>
      <c r="D848" s="320" t="s">
        <v>368</v>
      </c>
      <c r="E848" s="322">
        <v>0</v>
      </c>
      <c r="F848" s="321">
        <v>40000</v>
      </c>
      <c r="G848" s="323">
        <v>80000</v>
      </c>
    </row>
    <row r="849" spans="1:7" ht="15.75" customHeight="1">
      <c r="A849" s="310">
        <v>846</v>
      </c>
      <c r="B849" s="311"/>
      <c r="C849" s="312">
        <v>42390</v>
      </c>
      <c r="D849" s="313" t="s">
        <v>377</v>
      </c>
      <c r="E849" s="315">
        <v>0</v>
      </c>
      <c r="F849" s="314">
        <v>60000</v>
      </c>
      <c r="G849" s="316">
        <v>140000</v>
      </c>
    </row>
    <row r="850" spans="1:7" ht="15.75" customHeight="1">
      <c r="A850" s="317">
        <v>847</v>
      </c>
      <c r="B850" s="318"/>
      <c r="C850" s="319">
        <v>42397</v>
      </c>
      <c r="D850" s="320" t="s">
        <v>400</v>
      </c>
      <c r="E850" s="322">
        <v>0</v>
      </c>
      <c r="F850" s="321">
        <v>44000</v>
      </c>
      <c r="G850" s="323">
        <v>184000</v>
      </c>
    </row>
    <row r="851" spans="1:7" ht="15.75" customHeight="1">
      <c r="A851" s="310">
        <v>848</v>
      </c>
      <c r="B851" s="311"/>
      <c r="C851" s="312">
        <v>42404</v>
      </c>
      <c r="D851" s="313" t="s">
        <v>410</v>
      </c>
      <c r="E851" s="315">
        <v>0</v>
      </c>
      <c r="F851" s="314">
        <v>60000</v>
      </c>
      <c r="G851" s="316">
        <v>244000</v>
      </c>
    </row>
    <row r="852" spans="1:7" ht="15.75" customHeight="1">
      <c r="A852" s="317">
        <v>849</v>
      </c>
      <c r="B852" s="318"/>
      <c r="C852" s="319">
        <v>42416</v>
      </c>
      <c r="D852" s="320" t="s">
        <v>368</v>
      </c>
      <c r="E852" s="322">
        <v>0</v>
      </c>
      <c r="F852" s="321">
        <v>36000</v>
      </c>
      <c r="G852" s="323">
        <v>280000</v>
      </c>
    </row>
    <row r="853" spans="1:7" ht="15.75" customHeight="1">
      <c r="A853" s="310">
        <v>850</v>
      </c>
      <c r="B853" s="311"/>
      <c r="C853" s="312">
        <v>42429</v>
      </c>
      <c r="D853" s="313" t="s">
        <v>368</v>
      </c>
      <c r="E853" s="315">
        <v>0</v>
      </c>
      <c r="F853" s="314">
        <v>38000</v>
      </c>
      <c r="G853" s="316">
        <v>318000</v>
      </c>
    </row>
    <row r="854" spans="1:7" ht="15.75" customHeight="1">
      <c r="A854" s="317">
        <v>851</v>
      </c>
      <c r="B854" s="318"/>
      <c r="C854" s="319">
        <v>42433</v>
      </c>
      <c r="D854" s="320" t="s">
        <v>410</v>
      </c>
      <c r="E854" s="322">
        <v>0</v>
      </c>
      <c r="F854" s="321">
        <v>66000</v>
      </c>
      <c r="G854" s="323">
        <v>384000</v>
      </c>
    </row>
    <row r="855" spans="1:7" ht="15.75" customHeight="1">
      <c r="A855" s="310">
        <v>852</v>
      </c>
      <c r="B855" s="311"/>
      <c r="C855" s="312">
        <v>42439</v>
      </c>
      <c r="D855" s="313" t="s">
        <v>368</v>
      </c>
      <c r="E855" s="315">
        <v>0</v>
      </c>
      <c r="F855" s="314">
        <v>37000</v>
      </c>
      <c r="G855" s="316">
        <v>421000</v>
      </c>
    </row>
    <row r="856" spans="1:7" ht="15.75" customHeight="1">
      <c r="A856" s="317">
        <v>853</v>
      </c>
      <c r="B856" s="318"/>
      <c r="C856" s="319">
        <v>42447</v>
      </c>
      <c r="D856" s="320" t="s">
        <v>368</v>
      </c>
      <c r="E856" s="322">
        <v>0</v>
      </c>
      <c r="F856" s="321">
        <v>39000</v>
      </c>
      <c r="G856" s="323">
        <v>460000</v>
      </c>
    </row>
    <row r="857" spans="1:7" ht="15.75" customHeight="1">
      <c r="A857" s="310">
        <v>854</v>
      </c>
      <c r="B857" s="311"/>
      <c r="C857" s="312">
        <v>42458</v>
      </c>
      <c r="D857" s="313" t="s">
        <v>368</v>
      </c>
      <c r="E857" s="315">
        <v>0</v>
      </c>
      <c r="F857" s="314">
        <v>40000</v>
      </c>
      <c r="G857" s="316">
        <v>500000</v>
      </c>
    </row>
    <row r="858" spans="1:7" ht="15.75" customHeight="1">
      <c r="A858" s="317">
        <v>855</v>
      </c>
      <c r="B858" s="318"/>
      <c r="C858" s="319">
        <v>42461</v>
      </c>
      <c r="D858" s="320" t="s">
        <v>472</v>
      </c>
      <c r="E858" s="322">
        <v>0</v>
      </c>
      <c r="F858" s="321">
        <v>53000</v>
      </c>
      <c r="G858" s="323">
        <v>553000</v>
      </c>
    </row>
    <row r="859" spans="1:7" ht="15.75" customHeight="1">
      <c r="A859" s="310">
        <v>856</v>
      </c>
      <c r="B859" s="311"/>
      <c r="C859" s="312">
        <v>42465</v>
      </c>
      <c r="D859" s="313" t="s">
        <v>410</v>
      </c>
      <c r="E859" s="315">
        <v>0</v>
      </c>
      <c r="F859" s="314">
        <v>55000</v>
      </c>
      <c r="G859" s="316">
        <v>608000</v>
      </c>
    </row>
    <row r="860" spans="1:7" ht="15.75" customHeight="1">
      <c r="A860" s="317">
        <v>857</v>
      </c>
      <c r="B860" s="318"/>
      <c r="C860" s="319">
        <v>42466</v>
      </c>
      <c r="D860" s="320" t="s">
        <v>368</v>
      </c>
      <c r="E860" s="322">
        <v>0</v>
      </c>
      <c r="F860" s="321">
        <v>40000</v>
      </c>
      <c r="G860" s="323">
        <v>648000</v>
      </c>
    </row>
    <row r="861" spans="1:7" ht="15.75" customHeight="1">
      <c r="A861" s="310">
        <v>858</v>
      </c>
      <c r="B861" s="311"/>
      <c r="C861" s="312">
        <v>42478</v>
      </c>
      <c r="D861" s="313" t="s">
        <v>368</v>
      </c>
      <c r="E861" s="315">
        <v>0</v>
      </c>
      <c r="F861" s="314">
        <v>39000</v>
      </c>
      <c r="G861" s="316">
        <v>687000</v>
      </c>
    </row>
    <row r="862" spans="1:7" ht="15.75" customHeight="1">
      <c r="A862" s="317">
        <v>859</v>
      </c>
      <c r="B862" s="318"/>
      <c r="C862" s="319">
        <v>42479</v>
      </c>
      <c r="D862" s="320" t="s">
        <v>410</v>
      </c>
      <c r="E862" s="322">
        <v>0</v>
      </c>
      <c r="F862" s="321">
        <v>45000</v>
      </c>
      <c r="G862" s="323">
        <v>732000</v>
      </c>
    </row>
    <row r="863" spans="1:7" ht="15.75" customHeight="1">
      <c r="A863" s="310">
        <v>860</v>
      </c>
      <c r="B863" s="311"/>
      <c r="C863" s="312">
        <v>42487</v>
      </c>
      <c r="D863" s="313" t="s">
        <v>368</v>
      </c>
      <c r="E863" s="315">
        <v>0</v>
      </c>
      <c r="F863" s="314">
        <v>39000</v>
      </c>
      <c r="G863" s="316">
        <v>771000</v>
      </c>
    </row>
    <row r="864" spans="1:7" ht="15.75" customHeight="1">
      <c r="A864" s="317">
        <v>861</v>
      </c>
      <c r="B864" s="329"/>
      <c r="C864" s="319">
        <v>42492</v>
      </c>
      <c r="D864" s="320" t="s">
        <v>410</v>
      </c>
      <c r="E864" s="322">
        <v>0</v>
      </c>
      <c r="F864" s="321">
        <v>50000</v>
      </c>
      <c r="G864" s="323">
        <v>821000</v>
      </c>
    </row>
    <row r="865" spans="1:7" ht="15.75" customHeight="1">
      <c r="A865" s="310">
        <v>862</v>
      </c>
      <c r="B865" s="379"/>
      <c r="C865" s="312">
        <v>42494</v>
      </c>
      <c r="D865" s="313" t="s">
        <v>368</v>
      </c>
      <c r="E865" s="315">
        <v>0</v>
      </c>
      <c r="F865" s="314">
        <v>40000</v>
      </c>
      <c r="G865" s="316">
        <v>861000</v>
      </c>
    </row>
    <row r="866" spans="1:7" ht="15.75" customHeight="1">
      <c r="A866" s="317">
        <v>863</v>
      </c>
      <c r="B866" s="311" t="s">
        <v>776</v>
      </c>
      <c r="C866" s="319">
        <v>42502</v>
      </c>
      <c r="D866" s="320" t="s">
        <v>410</v>
      </c>
      <c r="E866" s="322">
        <v>0</v>
      </c>
      <c r="F866" s="321">
        <v>50000</v>
      </c>
      <c r="G866" s="323">
        <v>911000</v>
      </c>
    </row>
    <row r="867" spans="1:7" ht="15.75" customHeight="1">
      <c r="A867" s="310">
        <v>864</v>
      </c>
      <c r="B867" s="311"/>
      <c r="C867" s="312">
        <v>42507</v>
      </c>
      <c r="D867" s="313" t="s">
        <v>368</v>
      </c>
      <c r="E867" s="315">
        <v>0</v>
      </c>
      <c r="F867" s="314">
        <v>40000</v>
      </c>
      <c r="G867" s="316">
        <v>951000</v>
      </c>
    </row>
    <row r="868" spans="1:7" ht="15.75" customHeight="1">
      <c r="A868" s="317">
        <v>865</v>
      </c>
      <c r="B868" s="318"/>
      <c r="C868" s="319">
        <v>42514</v>
      </c>
      <c r="D868" s="320" t="s">
        <v>368</v>
      </c>
      <c r="E868" s="322">
        <v>0</v>
      </c>
      <c r="F868" s="321">
        <v>40000</v>
      </c>
      <c r="G868" s="323">
        <v>991000</v>
      </c>
    </row>
    <row r="869" spans="1:7" ht="15.75" customHeight="1">
      <c r="A869" s="310">
        <v>866</v>
      </c>
      <c r="B869" s="311"/>
      <c r="C869" s="312">
        <v>42517</v>
      </c>
      <c r="D869" s="313" t="s">
        <v>410</v>
      </c>
      <c r="E869" s="315">
        <v>0</v>
      </c>
      <c r="F869" s="314">
        <v>50000</v>
      </c>
      <c r="G869" s="316">
        <v>1041000</v>
      </c>
    </row>
    <row r="870" spans="1:7" ht="15.75" customHeight="1">
      <c r="A870" s="317">
        <v>867</v>
      </c>
      <c r="B870" s="318"/>
      <c r="C870" s="319">
        <v>42520</v>
      </c>
      <c r="D870" s="320" t="s">
        <v>368</v>
      </c>
      <c r="E870" s="322">
        <v>0</v>
      </c>
      <c r="F870" s="321">
        <v>40000</v>
      </c>
      <c r="G870" s="323">
        <v>1081000</v>
      </c>
    </row>
    <row r="871" spans="1:7" ht="15.75" customHeight="1">
      <c r="A871" s="310">
        <v>868</v>
      </c>
      <c r="B871" s="311"/>
      <c r="C871" s="312">
        <v>42522</v>
      </c>
      <c r="D871" s="313" t="s">
        <v>547</v>
      </c>
      <c r="E871" s="315">
        <v>0</v>
      </c>
      <c r="F871" s="314">
        <v>77000</v>
      </c>
      <c r="G871" s="316">
        <v>1158000</v>
      </c>
    </row>
    <row r="872" spans="1:7" ht="15.75" customHeight="1">
      <c r="A872" s="317">
        <v>869</v>
      </c>
      <c r="B872" s="318"/>
      <c r="C872" s="319">
        <v>42529</v>
      </c>
      <c r="D872" s="320" t="s">
        <v>368</v>
      </c>
      <c r="E872" s="322">
        <v>0</v>
      </c>
      <c r="F872" s="321">
        <v>40000</v>
      </c>
      <c r="G872" s="323">
        <v>1198000</v>
      </c>
    </row>
    <row r="873" spans="1:7" ht="15.75" customHeight="1">
      <c r="A873" s="310">
        <v>870</v>
      </c>
      <c r="B873" s="311"/>
      <c r="C873" s="312">
        <v>42530</v>
      </c>
      <c r="D873" s="313" t="s">
        <v>550</v>
      </c>
      <c r="E873" s="315">
        <v>0</v>
      </c>
      <c r="F873" s="314">
        <v>148000</v>
      </c>
      <c r="G873" s="316">
        <v>1346000</v>
      </c>
    </row>
    <row r="874" spans="1:7" ht="15.75" customHeight="1">
      <c r="A874" s="317">
        <v>871</v>
      </c>
      <c r="B874" s="318"/>
      <c r="C874" s="319">
        <v>42535</v>
      </c>
      <c r="D874" s="320" t="s">
        <v>368</v>
      </c>
      <c r="E874" s="322">
        <v>0</v>
      </c>
      <c r="F874" s="321">
        <v>40000</v>
      </c>
      <c r="G874" s="323">
        <v>1386000</v>
      </c>
    </row>
    <row r="875" spans="1:7" ht="15.75" customHeight="1">
      <c r="A875" s="310">
        <v>872</v>
      </c>
      <c r="B875" s="311"/>
      <c r="C875" s="312">
        <v>42541</v>
      </c>
      <c r="D875" s="313" t="s">
        <v>410</v>
      </c>
      <c r="E875" s="315">
        <v>0</v>
      </c>
      <c r="F875" s="314">
        <v>50000</v>
      </c>
      <c r="G875" s="316">
        <v>1436000</v>
      </c>
    </row>
    <row r="876" spans="1:7" ht="15.75" customHeight="1">
      <c r="A876" s="317">
        <v>873</v>
      </c>
      <c r="B876" s="318"/>
      <c r="C876" s="319">
        <v>42542</v>
      </c>
      <c r="D876" s="320" t="s">
        <v>368</v>
      </c>
      <c r="E876" s="322">
        <v>0</v>
      </c>
      <c r="F876" s="321">
        <v>40000</v>
      </c>
      <c r="G876" s="323">
        <v>1476000</v>
      </c>
    </row>
    <row r="877" spans="1:7" ht="15.75" customHeight="1">
      <c r="A877" s="310">
        <v>874</v>
      </c>
      <c r="B877" s="311"/>
      <c r="C877" s="312">
        <v>42548</v>
      </c>
      <c r="D877" s="313" t="s">
        <v>368</v>
      </c>
      <c r="E877" s="315">
        <v>0</v>
      </c>
      <c r="F877" s="314">
        <v>40000</v>
      </c>
      <c r="G877" s="316">
        <v>1516000</v>
      </c>
    </row>
    <row r="878" spans="1:7" ht="15.75" customHeight="1">
      <c r="A878" s="317">
        <v>875</v>
      </c>
      <c r="B878" s="318"/>
      <c r="C878" s="319">
        <v>42549</v>
      </c>
      <c r="D878" s="320" t="s">
        <v>410</v>
      </c>
      <c r="E878" s="322">
        <v>0</v>
      </c>
      <c r="F878" s="321">
        <v>50000</v>
      </c>
      <c r="G878" s="323">
        <v>1566000</v>
      </c>
    </row>
    <row r="879" spans="1:7" ht="15.75" customHeight="1">
      <c r="A879" s="310">
        <v>876</v>
      </c>
      <c r="B879" s="311"/>
      <c r="C879" s="312">
        <v>42555</v>
      </c>
      <c r="D879" s="313" t="s">
        <v>591</v>
      </c>
      <c r="E879" s="315">
        <v>0</v>
      </c>
      <c r="F879" s="314">
        <v>40000</v>
      </c>
      <c r="G879" s="316">
        <v>1606000</v>
      </c>
    </row>
    <row r="880" spans="1:7" ht="15.75" customHeight="1">
      <c r="A880" s="317">
        <v>877</v>
      </c>
      <c r="B880" s="318"/>
      <c r="C880" s="319">
        <v>42558</v>
      </c>
      <c r="D880" s="320" t="s">
        <v>410</v>
      </c>
      <c r="E880" s="322">
        <v>0</v>
      </c>
      <c r="F880" s="321">
        <v>50000</v>
      </c>
      <c r="G880" s="323">
        <v>1656000</v>
      </c>
    </row>
    <row r="881" spans="1:7" ht="15.75" customHeight="1">
      <c r="A881" s="310">
        <v>878</v>
      </c>
      <c r="B881" s="311"/>
      <c r="C881" s="312">
        <v>42559</v>
      </c>
      <c r="D881" s="313" t="s">
        <v>594</v>
      </c>
      <c r="E881" s="315">
        <v>0</v>
      </c>
      <c r="F881" s="314">
        <v>40000</v>
      </c>
      <c r="G881" s="316">
        <v>1696000</v>
      </c>
    </row>
    <row r="882" spans="1:7" ht="15.75" customHeight="1">
      <c r="A882" s="317">
        <v>879</v>
      </c>
      <c r="B882" s="318"/>
      <c r="C882" s="319">
        <v>42566</v>
      </c>
      <c r="D882" s="320" t="s">
        <v>368</v>
      </c>
      <c r="E882" s="322">
        <v>0</v>
      </c>
      <c r="F882" s="321">
        <v>40000</v>
      </c>
      <c r="G882" s="323">
        <v>1736000</v>
      </c>
    </row>
    <row r="883" spans="1:7" ht="15.75" customHeight="1">
      <c r="A883" s="310">
        <v>880</v>
      </c>
      <c r="B883" s="311"/>
      <c r="C883" s="312">
        <v>42569</v>
      </c>
      <c r="D883" s="313" t="s">
        <v>599</v>
      </c>
      <c r="E883" s="315">
        <v>0</v>
      </c>
      <c r="F883" s="314">
        <v>352000</v>
      </c>
      <c r="G883" s="316">
        <v>2088000</v>
      </c>
    </row>
    <row r="884" spans="1:7" ht="15.75" customHeight="1">
      <c r="A884" s="317">
        <v>881</v>
      </c>
      <c r="B884" s="318"/>
      <c r="C884" s="319">
        <v>42570</v>
      </c>
      <c r="D884" s="320" t="s">
        <v>600</v>
      </c>
      <c r="E884" s="322">
        <v>0</v>
      </c>
      <c r="F884" s="321">
        <v>50000</v>
      </c>
      <c r="G884" s="323">
        <v>2138000</v>
      </c>
    </row>
    <row r="885" spans="1:7" ht="15.75" customHeight="1">
      <c r="A885" s="310">
        <v>882</v>
      </c>
      <c r="B885" s="311"/>
      <c r="C885" s="312">
        <v>42573</v>
      </c>
      <c r="D885" s="313" t="s">
        <v>594</v>
      </c>
      <c r="E885" s="315">
        <v>0</v>
      </c>
      <c r="F885" s="314">
        <v>40000</v>
      </c>
      <c r="G885" s="316">
        <v>2178000</v>
      </c>
    </row>
    <row r="886" spans="1:7" ht="15.75" customHeight="1">
      <c r="A886" s="317">
        <v>883</v>
      </c>
      <c r="B886" s="318"/>
      <c r="C886" s="319">
        <v>42577</v>
      </c>
      <c r="D886" s="320" t="s">
        <v>600</v>
      </c>
      <c r="E886" s="322">
        <v>0</v>
      </c>
      <c r="F886" s="321">
        <v>50000</v>
      </c>
      <c r="G886" s="323">
        <v>2228000</v>
      </c>
    </row>
    <row r="887" spans="1:7" ht="15.75" customHeight="1">
      <c r="A887" s="310">
        <v>884</v>
      </c>
      <c r="B887" s="311"/>
      <c r="C887" s="312">
        <v>42579</v>
      </c>
      <c r="D887" s="313" t="s">
        <v>594</v>
      </c>
      <c r="E887" s="315">
        <v>0</v>
      </c>
      <c r="F887" s="314">
        <v>40000</v>
      </c>
      <c r="G887" s="316">
        <v>2268000</v>
      </c>
    </row>
    <row r="888" spans="1:7" ht="15.75" customHeight="1">
      <c r="A888" s="317">
        <v>885</v>
      </c>
      <c r="B888" s="318"/>
      <c r="C888" s="319">
        <v>42584</v>
      </c>
      <c r="D888" s="320" t="s">
        <v>624</v>
      </c>
      <c r="E888" s="322">
        <v>0</v>
      </c>
      <c r="F888" s="321">
        <v>48000</v>
      </c>
      <c r="G888" s="323">
        <v>2316000</v>
      </c>
    </row>
    <row r="889" spans="1:7" ht="15.75" customHeight="1">
      <c r="A889" s="310">
        <v>886</v>
      </c>
      <c r="B889" s="311"/>
      <c r="C889" s="312">
        <v>42585</v>
      </c>
      <c r="D889" s="313" t="s">
        <v>625</v>
      </c>
      <c r="E889" s="315">
        <v>0</v>
      </c>
      <c r="F889" s="314">
        <v>378000</v>
      </c>
      <c r="G889" s="316">
        <v>2694000</v>
      </c>
    </row>
    <row r="890" spans="1:7" ht="15.75" customHeight="1">
      <c r="A890" s="317">
        <v>887</v>
      </c>
      <c r="B890" s="318"/>
      <c r="C890" s="319">
        <v>42590</v>
      </c>
      <c r="D890" s="320" t="s">
        <v>627</v>
      </c>
      <c r="E890" s="322">
        <v>0</v>
      </c>
      <c r="F890" s="321">
        <v>40000</v>
      </c>
      <c r="G890" s="323">
        <v>2734000</v>
      </c>
    </row>
    <row r="891" spans="1:7" ht="15.75" customHeight="1">
      <c r="A891" s="310">
        <v>888</v>
      </c>
      <c r="B891" s="311"/>
      <c r="C891" s="312">
        <v>42598</v>
      </c>
      <c r="D891" s="313" t="s">
        <v>631</v>
      </c>
      <c r="E891" s="315">
        <v>0</v>
      </c>
      <c r="F891" s="314">
        <v>50000</v>
      </c>
      <c r="G891" s="316">
        <v>2784000</v>
      </c>
    </row>
    <row r="892" spans="1:7" ht="15.75" customHeight="1">
      <c r="A892" s="317">
        <v>889</v>
      </c>
      <c r="B892" s="318"/>
      <c r="C892" s="319">
        <v>42600</v>
      </c>
      <c r="D892" s="320" t="s">
        <v>591</v>
      </c>
      <c r="E892" s="322">
        <v>0</v>
      </c>
      <c r="F892" s="321">
        <v>40000</v>
      </c>
      <c r="G892" s="323">
        <v>2824000</v>
      </c>
    </row>
    <row r="893" spans="1:7" ht="15.75" customHeight="1">
      <c r="A893" s="310">
        <v>890</v>
      </c>
      <c r="B893" s="311"/>
      <c r="C893" s="312">
        <v>42605</v>
      </c>
      <c r="D893" s="313" t="s">
        <v>636</v>
      </c>
      <c r="E893" s="315">
        <v>0</v>
      </c>
      <c r="F893" s="314">
        <v>8000</v>
      </c>
      <c r="G893" s="316">
        <v>2832000</v>
      </c>
    </row>
    <row r="894" spans="1:7" ht="15.75" customHeight="1">
      <c r="A894" s="317">
        <v>891</v>
      </c>
      <c r="B894" s="318"/>
      <c r="C894" s="319">
        <v>42608</v>
      </c>
      <c r="D894" s="320" t="s">
        <v>591</v>
      </c>
      <c r="E894" s="322">
        <v>0</v>
      </c>
      <c r="F894" s="321">
        <v>40000</v>
      </c>
      <c r="G894" s="323">
        <v>2872000</v>
      </c>
    </row>
    <row r="895" spans="1:7" ht="15.75" customHeight="1">
      <c r="A895" s="310">
        <v>892</v>
      </c>
      <c r="B895" s="311"/>
      <c r="C895" s="312">
        <v>42611</v>
      </c>
      <c r="D895" s="313" t="s">
        <v>649</v>
      </c>
      <c r="E895" s="315">
        <v>0</v>
      </c>
      <c r="F895" s="314">
        <v>50000</v>
      </c>
      <c r="G895" s="316">
        <v>2922000</v>
      </c>
    </row>
    <row r="896" spans="1:7" ht="15.75" customHeight="1">
      <c r="A896" s="317">
        <v>893</v>
      </c>
      <c r="B896" s="329"/>
      <c r="C896" s="319">
        <v>42614</v>
      </c>
      <c r="D896" s="320" t="s">
        <v>368</v>
      </c>
      <c r="E896" s="322">
        <v>0</v>
      </c>
      <c r="F896" s="321">
        <v>40000</v>
      </c>
      <c r="G896" s="323">
        <v>2962000</v>
      </c>
    </row>
    <row r="897" spans="1:7" ht="15.75" customHeight="1">
      <c r="A897" s="310">
        <v>894</v>
      </c>
      <c r="B897" s="379"/>
      <c r="C897" s="312">
        <v>42620</v>
      </c>
      <c r="D897" s="313" t="s">
        <v>410</v>
      </c>
      <c r="E897" s="315">
        <v>0</v>
      </c>
      <c r="F897" s="314">
        <v>50000</v>
      </c>
      <c r="G897" s="316">
        <v>3012000</v>
      </c>
    </row>
    <row r="898" spans="1:7" ht="15.75" customHeight="1">
      <c r="A898" s="317">
        <v>895</v>
      </c>
      <c r="B898" s="311" t="s">
        <v>776</v>
      </c>
      <c r="C898" s="319">
        <v>42622</v>
      </c>
      <c r="D898" s="320" t="s">
        <v>368</v>
      </c>
      <c r="E898" s="322">
        <v>0</v>
      </c>
      <c r="F898" s="321">
        <v>40000</v>
      </c>
      <c r="G898" s="323">
        <v>3052000</v>
      </c>
    </row>
    <row r="899" spans="1:7" ht="15.75" customHeight="1">
      <c r="A899" s="310">
        <v>896</v>
      </c>
      <c r="B899" s="311"/>
      <c r="C899" s="312">
        <v>42635</v>
      </c>
      <c r="D899" s="313" t="s">
        <v>368</v>
      </c>
      <c r="E899" s="315">
        <v>0</v>
      </c>
      <c r="F899" s="314">
        <v>40000</v>
      </c>
      <c r="G899" s="316">
        <v>3092000</v>
      </c>
    </row>
    <row r="900" spans="1:7" ht="15.75" customHeight="1">
      <c r="A900" s="317">
        <v>897</v>
      </c>
      <c r="B900" s="318"/>
      <c r="C900" s="319">
        <v>42640</v>
      </c>
      <c r="D900" s="320" t="s">
        <v>410</v>
      </c>
      <c r="E900" s="322">
        <v>0</v>
      </c>
      <c r="F900" s="321">
        <v>50000</v>
      </c>
      <c r="G900" s="323">
        <v>3142000</v>
      </c>
    </row>
    <row r="901" spans="1:7" ht="15.75" customHeight="1">
      <c r="A901" s="310">
        <v>898</v>
      </c>
      <c r="B901" s="311"/>
      <c r="C901" s="312">
        <v>42641</v>
      </c>
      <c r="D901" s="313" t="s">
        <v>368</v>
      </c>
      <c r="E901" s="315">
        <v>0</v>
      </c>
      <c r="F901" s="314">
        <v>40000</v>
      </c>
      <c r="G901" s="316">
        <v>3182000</v>
      </c>
    </row>
    <row r="902" spans="1:7" ht="15.75" customHeight="1">
      <c r="A902" s="317">
        <v>899</v>
      </c>
      <c r="B902" s="318"/>
      <c r="C902" s="319">
        <v>42650</v>
      </c>
      <c r="D902" s="320" t="s">
        <v>368</v>
      </c>
      <c r="E902" s="322">
        <v>0</v>
      </c>
      <c r="F902" s="321">
        <v>40000</v>
      </c>
      <c r="G902" s="323">
        <v>3222000</v>
      </c>
    </row>
    <row r="903" spans="1:7" ht="15.75" customHeight="1">
      <c r="A903" s="310">
        <v>900</v>
      </c>
      <c r="B903" s="311"/>
      <c r="C903" s="312">
        <v>42654</v>
      </c>
      <c r="D903" s="313" t="s">
        <v>410</v>
      </c>
      <c r="E903" s="315">
        <v>0</v>
      </c>
      <c r="F903" s="314">
        <v>50000</v>
      </c>
      <c r="G903" s="316">
        <v>3272000</v>
      </c>
    </row>
    <row r="904" spans="1:7" ht="15.75" customHeight="1">
      <c r="A904" s="317">
        <v>901</v>
      </c>
      <c r="B904" s="318"/>
      <c r="C904" s="319">
        <v>42660</v>
      </c>
      <c r="D904" s="320" t="s">
        <v>368</v>
      </c>
      <c r="E904" s="322">
        <v>0</v>
      </c>
      <c r="F904" s="321">
        <v>40000</v>
      </c>
      <c r="G904" s="323">
        <v>3312000</v>
      </c>
    </row>
    <row r="905" spans="1:7" ht="15.75" customHeight="1">
      <c r="A905" s="310">
        <v>902</v>
      </c>
      <c r="B905" s="311"/>
      <c r="C905" s="312">
        <v>42667</v>
      </c>
      <c r="D905" s="313" t="s">
        <v>693</v>
      </c>
      <c r="E905" s="315">
        <v>0</v>
      </c>
      <c r="F905" s="314">
        <v>40000</v>
      </c>
      <c r="G905" s="316">
        <v>3352000</v>
      </c>
    </row>
    <row r="906" spans="1:7" ht="15.75" customHeight="1">
      <c r="A906" s="317">
        <v>903</v>
      </c>
      <c r="B906" s="318"/>
      <c r="C906" s="319">
        <v>42668</v>
      </c>
      <c r="D906" s="320" t="s">
        <v>410</v>
      </c>
      <c r="E906" s="322">
        <v>0</v>
      </c>
      <c r="F906" s="321">
        <v>50000</v>
      </c>
      <c r="G906" s="323">
        <v>3402000</v>
      </c>
    </row>
    <row r="907" spans="1:7" ht="15.75" customHeight="1">
      <c r="A907" s="310">
        <v>904</v>
      </c>
      <c r="B907" s="311"/>
      <c r="C907" s="312">
        <v>42675</v>
      </c>
      <c r="D907" s="313" t="s">
        <v>368</v>
      </c>
      <c r="E907" s="315">
        <v>0</v>
      </c>
      <c r="F907" s="314">
        <v>40000</v>
      </c>
      <c r="G907" s="316">
        <v>3442000</v>
      </c>
    </row>
    <row r="908" spans="1:7" ht="15.75" customHeight="1">
      <c r="A908" s="317">
        <v>905</v>
      </c>
      <c r="B908" s="318"/>
      <c r="C908" s="319">
        <v>42684</v>
      </c>
      <c r="D908" s="320" t="s">
        <v>368</v>
      </c>
      <c r="E908" s="322">
        <v>0</v>
      </c>
      <c r="F908" s="321">
        <v>40000</v>
      </c>
      <c r="G908" s="323">
        <v>3482000</v>
      </c>
    </row>
    <row r="909" spans="1:7" ht="15.75" customHeight="1">
      <c r="A909" s="310">
        <v>906</v>
      </c>
      <c r="B909" s="311"/>
      <c r="C909" s="312">
        <v>42685</v>
      </c>
      <c r="D909" s="313" t="s">
        <v>410</v>
      </c>
      <c r="E909" s="315">
        <v>0</v>
      </c>
      <c r="F909" s="314">
        <v>50000</v>
      </c>
      <c r="G909" s="316">
        <v>3532000</v>
      </c>
    </row>
    <row r="910" spans="1:7" ht="15.75" customHeight="1">
      <c r="A910" s="317">
        <v>907</v>
      </c>
      <c r="B910" s="318"/>
      <c r="C910" s="319">
        <v>42692</v>
      </c>
      <c r="D910" s="320" t="s">
        <v>368</v>
      </c>
      <c r="E910" s="322">
        <v>0</v>
      </c>
      <c r="F910" s="321">
        <v>40000</v>
      </c>
      <c r="G910" s="323">
        <v>3572000</v>
      </c>
    </row>
    <row r="911" spans="1:7" ht="15.75" customHeight="1">
      <c r="A911" s="310">
        <v>908</v>
      </c>
      <c r="B911" s="311"/>
      <c r="C911" s="312">
        <v>42692</v>
      </c>
      <c r="D911" s="313" t="s">
        <v>410</v>
      </c>
      <c r="E911" s="315">
        <v>0</v>
      </c>
      <c r="F911" s="314">
        <v>50000</v>
      </c>
      <c r="G911" s="316">
        <v>3622000</v>
      </c>
    </row>
    <row r="912" spans="1:7" ht="15.75" customHeight="1">
      <c r="A912" s="317">
        <v>909</v>
      </c>
      <c r="B912" s="318"/>
      <c r="C912" s="319">
        <v>42702</v>
      </c>
      <c r="D912" s="320" t="s">
        <v>410</v>
      </c>
      <c r="E912" s="322">
        <v>0</v>
      </c>
      <c r="F912" s="321">
        <v>50000</v>
      </c>
      <c r="G912" s="323">
        <v>3672000</v>
      </c>
    </row>
    <row r="913" spans="1:7" ht="15.75" customHeight="1">
      <c r="A913" s="310">
        <v>910</v>
      </c>
      <c r="B913" s="311"/>
      <c r="C913" s="312">
        <v>42703</v>
      </c>
      <c r="D913" s="313" t="s">
        <v>368</v>
      </c>
      <c r="E913" s="315">
        <v>0</v>
      </c>
      <c r="F913" s="314">
        <v>40000</v>
      </c>
      <c r="G913" s="316">
        <v>3712000</v>
      </c>
    </row>
    <row r="914" spans="1:7" ht="15.75" customHeight="1">
      <c r="A914" s="317">
        <v>911</v>
      </c>
      <c r="B914" s="318"/>
      <c r="C914" s="319">
        <v>42712</v>
      </c>
      <c r="D914" s="320" t="s">
        <v>368</v>
      </c>
      <c r="E914" s="322">
        <v>0</v>
      </c>
      <c r="F914" s="321">
        <v>40000</v>
      </c>
      <c r="G914" s="323">
        <v>3752000</v>
      </c>
    </row>
    <row r="915" spans="1:7" ht="15.75" customHeight="1">
      <c r="A915" s="310">
        <v>912</v>
      </c>
      <c r="B915" s="311"/>
      <c r="C915" s="312">
        <v>42713</v>
      </c>
      <c r="D915" s="313" t="s">
        <v>410</v>
      </c>
      <c r="E915" s="315">
        <v>0</v>
      </c>
      <c r="F915" s="314">
        <v>50000</v>
      </c>
      <c r="G915" s="316">
        <v>3802000</v>
      </c>
    </row>
    <row r="916" spans="1:7" ht="15.75" customHeight="1">
      <c r="A916" s="317">
        <v>913</v>
      </c>
      <c r="B916" s="318"/>
      <c r="C916" s="319">
        <v>42723</v>
      </c>
      <c r="D916" s="320" t="s">
        <v>368</v>
      </c>
      <c r="E916" s="322">
        <v>0</v>
      </c>
      <c r="F916" s="321">
        <v>40000</v>
      </c>
      <c r="G916" s="323">
        <v>3842000</v>
      </c>
    </row>
    <row r="917" spans="1:7" ht="15.75" customHeight="1">
      <c r="A917" s="310">
        <v>914</v>
      </c>
      <c r="B917" s="311"/>
      <c r="C917" s="312">
        <v>42725</v>
      </c>
      <c r="D917" s="313" t="s">
        <v>631</v>
      </c>
      <c r="E917" s="315">
        <v>0</v>
      </c>
      <c r="F917" s="314">
        <v>40000</v>
      </c>
      <c r="G917" s="316">
        <v>3882000</v>
      </c>
    </row>
    <row r="918" spans="1:7" ht="15.75" customHeight="1">
      <c r="A918" s="317">
        <v>915</v>
      </c>
      <c r="B918" s="318"/>
      <c r="C918" s="319">
        <v>42730</v>
      </c>
      <c r="D918" s="320" t="s">
        <v>410</v>
      </c>
      <c r="E918" s="322">
        <v>0</v>
      </c>
      <c r="F918" s="321">
        <v>59000</v>
      </c>
      <c r="G918" s="323">
        <v>3941000</v>
      </c>
    </row>
    <row r="919" spans="1:7" ht="15.75" customHeight="1">
      <c r="A919" s="310">
        <v>916</v>
      </c>
      <c r="B919" s="311"/>
      <c r="C919" s="312">
        <v>42731</v>
      </c>
      <c r="D919" s="313" t="s">
        <v>368</v>
      </c>
      <c r="E919" s="315">
        <v>0</v>
      </c>
      <c r="F919" s="314">
        <v>40000</v>
      </c>
      <c r="G919" s="316">
        <v>3981000</v>
      </c>
    </row>
    <row r="920" spans="1:7" ht="15.75" customHeight="1">
      <c r="A920" s="317">
        <v>917</v>
      </c>
      <c r="B920" s="329"/>
      <c r="C920" s="319">
        <v>42734</v>
      </c>
      <c r="D920" s="320" t="s">
        <v>410</v>
      </c>
      <c r="E920" s="322">
        <v>0</v>
      </c>
      <c r="F920" s="321">
        <v>30000</v>
      </c>
      <c r="G920" s="323">
        <v>4011000</v>
      </c>
    </row>
    <row r="921" spans="1:7" ht="15.75" customHeight="1">
      <c r="A921" s="310">
        <v>918</v>
      </c>
      <c r="B921" s="330" t="s">
        <v>750</v>
      </c>
      <c r="C921" s="310"/>
      <c r="D921" s="313"/>
      <c r="E921" s="332">
        <v>0</v>
      </c>
      <c r="F921" s="331">
        <v>4011000</v>
      </c>
      <c r="G921" s="333"/>
    </row>
    <row r="922" spans="1:7" ht="15.75" customHeight="1">
      <c r="A922" s="317">
        <v>919</v>
      </c>
      <c r="B922" s="318"/>
      <c r="C922" s="319">
        <v>42394</v>
      </c>
      <c r="D922" s="320" t="s">
        <v>389</v>
      </c>
      <c r="E922" s="322">
        <v>0</v>
      </c>
      <c r="F922" s="321">
        <v>440000</v>
      </c>
      <c r="G922" s="323">
        <v>440000</v>
      </c>
    </row>
    <row r="923" spans="1:7" ht="15.75" customHeight="1">
      <c r="A923" s="310">
        <v>920</v>
      </c>
      <c r="B923" s="318" t="s">
        <v>777</v>
      </c>
      <c r="C923" s="312">
        <v>42397</v>
      </c>
      <c r="D923" s="313" t="s">
        <v>396</v>
      </c>
      <c r="E923" s="315">
        <v>0</v>
      </c>
      <c r="F923" s="314">
        <v>53210</v>
      </c>
      <c r="G923" s="316">
        <v>493210</v>
      </c>
    </row>
    <row r="924" spans="1:7" ht="15.75" customHeight="1">
      <c r="A924" s="317">
        <v>921</v>
      </c>
      <c r="B924" s="318"/>
      <c r="C924" s="319">
        <v>42425</v>
      </c>
      <c r="D924" s="320" t="s">
        <v>433</v>
      </c>
      <c r="E924" s="322">
        <v>0</v>
      </c>
      <c r="F924" s="321">
        <v>440000</v>
      </c>
      <c r="G924" s="323">
        <v>933210</v>
      </c>
    </row>
    <row r="925" spans="1:7" ht="15.75" customHeight="1">
      <c r="A925" s="310">
        <v>922</v>
      </c>
      <c r="B925" s="311"/>
      <c r="C925" s="312">
        <v>42425</v>
      </c>
      <c r="D925" s="313" t="s">
        <v>434</v>
      </c>
      <c r="E925" s="315">
        <v>0</v>
      </c>
      <c r="F925" s="314">
        <v>29900</v>
      </c>
      <c r="G925" s="316">
        <v>963110</v>
      </c>
    </row>
    <row r="926" spans="1:7" ht="15.75" customHeight="1">
      <c r="A926" s="317">
        <v>923</v>
      </c>
      <c r="B926" s="318"/>
      <c r="C926" s="319">
        <v>42432</v>
      </c>
      <c r="D926" s="320" t="s">
        <v>440</v>
      </c>
      <c r="E926" s="322">
        <v>0</v>
      </c>
      <c r="F926" s="321">
        <v>23310</v>
      </c>
      <c r="G926" s="323">
        <v>986420</v>
      </c>
    </row>
    <row r="927" spans="1:7" ht="15.75" customHeight="1">
      <c r="A927" s="310">
        <v>924</v>
      </c>
      <c r="B927" s="311"/>
      <c r="C927" s="312">
        <v>42450</v>
      </c>
      <c r="D927" s="313" t="s">
        <v>453</v>
      </c>
      <c r="E927" s="315">
        <v>0</v>
      </c>
      <c r="F927" s="314">
        <v>23310</v>
      </c>
      <c r="G927" s="316">
        <v>1009730</v>
      </c>
    </row>
    <row r="928" spans="1:7" ht="15.75" customHeight="1">
      <c r="A928" s="317">
        <v>925</v>
      </c>
      <c r="B928" s="329"/>
      <c r="C928" s="319">
        <v>42454</v>
      </c>
      <c r="D928" s="320" t="s">
        <v>470</v>
      </c>
      <c r="E928" s="322">
        <v>0</v>
      </c>
      <c r="F928" s="321">
        <v>440000</v>
      </c>
      <c r="G928" s="323">
        <v>1449730</v>
      </c>
    </row>
    <row r="929" spans="1:7" ht="15.75" customHeight="1">
      <c r="A929" s="310">
        <v>926</v>
      </c>
      <c r="B929" s="379"/>
      <c r="C929" s="312">
        <v>42454</v>
      </c>
      <c r="D929" s="313" t="s">
        <v>471</v>
      </c>
      <c r="E929" s="315">
        <v>0</v>
      </c>
      <c r="F929" s="314">
        <v>29900</v>
      </c>
      <c r="G929" s="316">
        <v>1479630</v>
      </c>
    </row>
    <row r="930" spans="1:7" ht="15.75" customHeight="1">
      <c r="A930" s="317">
        <v>927</v>
      </c>
      <c r="B930" s="318"/>
      <c r="C930" s="319">
        <v>42480</v>
      </c>
      <c r="D930" s="320" t="s">
        <v>488</v>
      </c>
      <c r="E930" s="322">
        <v>0</v>
      </c>
      <c r="F930" s="321">
        <v>53210</v>
      </c>
      <c r="G930" s="323">
        <v>1532840</v>
      </c>
    </row>
    <row r="931" spans="1:7" ht="15.75" customHeight="1">
      <c r="A931" s="310">
        <v>928</v>
      </c>
      <c r="B931" s="311"/>
      <c r="C931" s="312">
        <v>42510</v>
      </c>
      <c r="D931" s="313" t="s">
        <v>524</v>
      </c>
      <c r="E931" s="315">
        <v>0</v>
      </c>
      <c r="F931" s="314">
        <v>53210</v>
      </c>
      <c r="G931" s="316">
        <v>1586050</v>
      </c>
    </row>
    <row r="932" spans="1:7" ht="15.75" customHeight="1">
      <c r="A932" s="317">
        <v>929</v>
      </c>
      <c r="B932" s="318"/>
      <c r="C932" s="319">
        <v>42515</v>
      </c>
      <c r="D932" s="320" t="s">
        <v>537</v>
      </c>
      <c r="E932" s="322">
        <v>0</v>
      </c>
      <c r="F932" s="321">
        <v>880000</v>
      </c>
      <c r="G932" s="323">
        <v>2466050</v>
      </c>
    </row>
    <row r="933" spans="1:7" ht="15.75" customHeight="1">
      <c r="A933" s="310">
        <v>930</v>
      </c>
      <c r="B933" s="311"/>
      <c r="C933" s="312">
        <v>42541</v>
      </c>
      <c r="D933" s="313" t="s">
        <v>558</v>
      </c>
      <c r="E933" s="315">
        <v>0</v>
      </c>
      <c r="F933" s="314">
        <v>53210</v>
      </c>
      <c r="G933" s="316">
        <v>2519260</v>
      </c>
    </row>
    <row r="934" spans="1:7" ht="15.75" customHeight="1">
      <c r="A934" s="317">
        <v>931</v>
      </c>
      <c r="B934" s="318" t="s">
        <v>777</v>
      </c>
      <c r="C934" s="319">
        <v>42545</v>
      </c>
      <c r="D934" s="320" t="s">
        <v>566</v>
      </c>
      <c r="E934" s="322">
        <v>0</v>
      </c>
      <c r="F934" s="321">
        <v>440000</v>
      </c>
      <c r="G934" s="323">
        <v>2959260</v>
      </c>
    </row>
    <row r="935" spans="1:7" ht="15.75" customHeight="1">
      <c r="A935" s="310">
        <v>932</v>
      </c>
      <c r="B935" s="311"/>
      <c r="C935" s="312">
        <v>42571</v>
      </c>
      <c r="D935" s="313" t="s">
        <v>602</v>
      </c>
      <c r="E935" s="315">
        <v>0</v>
      </c>
      <c r="F935" s="314">
        <v>53210</v>
      </c>
      <c r="G935" s="316">
        <v>3012470</v>
      </c>
    </row>
    <row r="936" spans="1:7" ht="15.75" customHeight="1">
      <c r="A936" s="317">
        <v>933</v>
      </c>
      <c r="B936" s="318"/>
      <c r="C936" s="319">
        <v>42576</v>
      </c>
      <c r="D936" s="320" t="s">
        <v>609</v>
      </c>
      <c r="E936" s="322">
        <v>0</v>
      </c>
      <c r="F936" s="321">
        <v>440000</v>
      </c>
      <c r="G936" s="323">
        <v>3452470</v>
      </c>
    </row>
    <row r="937" spans="1:7" ht="15.75" customHeight="1">
      <c r="A937" s="310">
        <v>934</v>
      </c>
      <c r="B937" s="311"/>
      <c r="C937" s="312">
        <v>42604</v>
      </c>
      <c r="D937" s="313" t="s">
        <v>633</v>
      </c>
      <c r="E937" s="315">
        <v>0</v>
      </c>
      <c r="F937" s="314">
        <v>53210</v>
      </c>
      <c r="G937" s="316">
        <v>3505680</v>
      </c>
    </row>
    <row r="938" spans="1:7" ht="15.75" customHeight="1">
      <c r="A938" s="317">
        <v>935</v>
      </c>
      <c r="B938" s="318"/>
      <c r="C938" s="319">
        <v>42607</v>
      </c>
      <c r="D938" s="320" t="s">
        <v>646</v>
      </c>
      <c r="E938" s="322">
        <v>0</v>
      </c>
      <c r="F938" s="321">
        <v>440000</v>
      </c>
      <c r="G938" s="323">
        <v>3945680</v>
      </c>
    </row>
    <row r="939" spans="1:7" ht="15.75" customHeight="1">
      <c r="A939" s="310">
        <v>936</v>
      </c>
      <c r="B939" s="311"/>
      <c r="C939" s="312">
        <v>42633</v>
      </c>
      <c r="D939" s="313" t="s">
        <v>663</v>
      </c>
      <c r="E939" s="315">
        <v>0</v>
      </c>
      <c r="F939" s="314">
        <v>55800</v>
      </c>
      <c r="G939" s="316">
        <v>4001480</v>
      </c>
    </row>
    <row r="940" spans="1:7" ht="15.75" customHeight="1">
      <c r="A940" s="317">
        <v>937</v>
      </c>
      <c r="B940" s="318"/>
      <c r="C940" s="319">
        <v>42636</v>
      </c>
      <c r="D940" s="320" t="s">
        <v>674</v>
      </c>
      <c r="E940" s="322">
        <v>0</v>
      </c>
      <c r="F940" s="321">
        <v>440000</v>
      </c>
      <c r="G940" s="323">
        <v>4441480</v>
      </c>
    </row>
    <row r="941" spans="1:7" ht="15.75" customHeight="1">
      <c r="A941" s="310">
        <v>938</v>
      </c>
      <c r="B941" s="311"/>
      <c r="C941" s="312">
        <v>42663</v>
      </c>
      <c r="D941" s="313" t="s">
        <v>690</v>
      </c>
      <c r="E941" s="315">
        <v>0</v>
      </c>
      <c r="F941" s="314">
        <v>55800</v>
      </c>
      <c r="G941" s="316">
        <v>4497280</v>
      </c>
    </row>
    <row r="942" spans="1:7" ht="15.75" customHeight="1">
      <c r="A942" s="317">
        <v>939</v>
      </c>
      <c r="B942" s="318"/>
      <c r="C942" s="319">
        <v>42695</v>
      </c>
      <c r="D942" s="320" t="s">
        <v>715</v>
      </c>
      <c r="E942" s="322">
        <v>0</v>
      </c>
      <c r="F942" s="321">
        <v>55800</v>
      </c>
      <c r="G942" s="323">
        <v>4553080</v>
      </c>
    </row>
    <row r="943" spans="1:7" ht="15.75" customHeight="1">
      <c r="A943" s="310">
        <v>940</v>
      </c>
      <c r="B943" s="311"/>
      <c r="C943" s="312">
        <v>42699</v>
      </c>
      <c r="D943" s="313" t="s">
        <v>721</v>
      </c>
      <c r="E943" s="315">
        <v>0</v>
      </c>
      <c r="F943" s="314">
        <v>550000</v>
      </c>
      <c r="G943" s="316">
        <v>5103080</v>
      </c>
    </row>
    <row r="944" spans="1:7" ht="15.75" customHeight="1">
      <c r="A944" s="317">
        <v>941</v>
      </c>
      <c r="B944" s="318"/>
      <c r="C944" s="319">
        <v>42699</v>
      </c>
      <c r="D944" s="320" t="s">
        <v>722</v>
      </c>
      <c r="E944" s="322">
        <v>0</v>
      </c>
      <c r="F944" s="321">
        <v>550000</v>
      </c>
      <c r="G944" s="323">
        <v>5653080</v>
      </c>
    </row>
    <row r="945" spans="1:7" ht="15.75" customHeight="1">
      <c r="A945" s="310">
        <v>942</v>
      </c>
      <c r="B945" s="311"/>
      <c r="C945" s="312">
        <v>42724</v>
      </c>
      <c r="D945" s="313" t="s">
        <v>734</v>
      </c>
      <c r="E945" s="315">
        <v>0</v>
      </c>
      <c r="F945" s="314">
        <v>55800</v>
      </c>
      <c r="G945" s="316">
        <v>5708880</v>
      </c>
    </row>
    <row r="946" spans="1:7" ht="15.75" customHeight="1">
      <c r="A946" s="317">
        <v>943</v>
      </c>
      <c r="B946" s="329"/>
      <c r="C946" s="319">
        <v>42727</v>
      </c>
      <c r="D946" s="320" t="s">
        <v>745</v>
      </c>
      <c r="E946" s="322">
        <v>0</v>
      </c>
      <c r="F946" s="321">
        <v>550000</v>
      </c>
      <c r="G946" s="323">
        <v>6258880</v>
      </c>
    </row>
    <row r="947" spans="1:7" ht="15.75" customHeight="1">
      <c r="A947" s="310">
        <v>944</v>
      </c>
      <c r="B947" s="330" t="s">
        <v>750</v>
      </c>
      <c r="C947" s="310"/>
      <c r="D947" s="313"/>
      <c r="E947" s="332">
        <v>0</v>
      </c>
      <c r="F947" s="331">
        <v>6258880</v>
      </c>
      <c r="G947" s="333"/>
    </row>
    <row r="948" spans="1:7" ht="15.75" customHeight="1">
      <c r="A948" s="317">
        <v>945</v>
      </c>
      <c r="B948" s="318"/>
      <c r="C948" s="319">
        <v>42578</v>
      </c>
      <c r="D948" s="320" t="s">
        <v>619</v>
      </c>
      <c r="E948" s="322">
        <v>0</v>
      </c>
      <c r="F948" s="321">
        <v>75500</v>
      </c>
      <c r="G948" s="323">
        <v>75500</v>
      </c>
    </row>
    <row r="949" spans="1:7" ht="15.75" customHeight="1">
      <c r="A949" s="310">
        <v>946</v>
      </c>
      <c r="B949" s="311" t="s">
        <v>778</v>
      </c>
      <c r="C949" s="312">
        <v>42578</v>
      </c>
      <c r="D949" s="313" t="s">
        <v>620</v>
      </c>
      <c r="E949" s="315">
        <v>0</v>
      </c>
      <c r="F949" s="314">
        <v>109000</v>
      </c>
      <c r="G949" s="316">
        <v>184500</v>
      </c>
    </row>
    <row r="950" spans="1:7" ht="15.75" customHeight="1">
      <c r="A950" s="317">
        <v>947</v>
      </c>
      <c r="B950" s="329"/>
      <c r="C950" s="319">
        <v>42656</v>
      </c>
      <c r="D950" s="320" t="s">
        <v>686</v>
      </c>
      <c r="E950" s="322">
        <v>0</v>
      </c>
      <c r="F950" s="321">
        <v>2380000</v>
      </c>
      <c r="G950" s="323">
        <v>2564500</v>
      </c>
    </row>
    <row r="951" spans="1:7" ht="15.75" customHeight="1">
      <c r="A951" s="310">
        <v>948</v>
      </c>
      <c r="B951" s="330" t="s">
        <v>750</v>
      </c>
      <c r="C951" s="310"/>
      <c r="D951" s="313"/>
      <c r="E951" s="332">
        <v>0</v>
      </c>
      <c r="F951" s="331">
        <v>2564500</v>
      </c>
      <c r="G951" s="333"/>
    </row>
    <row r="952" spans="1:7" ht="15.75" customHeight="1">
      <c r="A952" s="317">
        <v>949</v>
      </c>
      <c r="B952" s="318"/>
      <c r="C952" s="319">
        <v>42594</v>
      </c>
      <c r="D952" s="320" t="s">
        <v>630</v>
      </c>
      <c r="E952" s="322">
        <v>0</v>
      </c>
      <c r="F952" s="321">
        <v>297000</v>
      </c>
      <c r="G952" s="323">
        <v>297000</v>
      </c>
    </row>
    <row r="953" spans="1:7" ht="15.75" customHeight="1">
      <c r="A953" s="310">
        <v>950</v>
      </c>
      <c r="B953" s="311" t="s">
        <v>779</v>
      </c>
      <c r="C953" s="312">
        <v>42611</v>
      </c>
      <c r="D953" s="313" t="s">
        <v>647</v>
      </c>
      <c r="E953" s="315">
        <v>0</v>
      </c>
      <c r="F953" s="314">
        <v>44000</v>
      </c>
      <c r="G953" s="316">
        <v>341000</v>
      </c>
    </row>
    <row r="954" spans="1:7" ht="15.75" customHeight="1">
      <c r="A954" s="317">
        <v>951</v>
      </c>
      <c r="B954" s="329"/>
      <c r="C954" s="319">
        <v>42618</v>
      </c>
      <c r="D954" s="320" t="s">
        <v>653</v>
      </c>
      <c r="E954" s="322">
        <v>0</v>
      </c>
      <c r="F954" s="321">
        <v>132000</v>
      </c>
      <c r="G954" s="323">
        <v>473000</v>
      </c>
    </row>
    <row r="955" spans="1:7" ht="15.75" customHeight="1">
      <c r="A955" s="310">
        <v>952</v>
      </c>
      <c r="B955" s="330" t="s">
        <v>750</v>
      </c>
      <c r="C955" s="310"/>
      <c r="D955" s="313"/>
      <c r="E955" s="332">
        <v>0</v>
      </c>
      <c r="F955" s="331">
        <v>473000</v>
      </c>
      <c r="G955" s="333"/>
    </row>
    <row r="956" spans="1:7" ht="15.75" customHeight="1">
      <c r="A956" s="317">
        <v>953</v>
      </c>
      <c r="B956" s="318" t="s">
        <v>780</v>
      </c>
      <c r="C956" s="319">
        <v>42507</v>
      </c>
      <c r="D956" s="320" t="s">
        <v>520</v>
      </c>
      <c r="E956" s="322">
        <v>0</v>
      </c>
      <c r="F956" s="321">
        <v>46740</v>
      </c>
      <c r="G956" s="323">
        <v>46740</v>
      </c>
    </row>
    <row r="957" spans="1:7" ht="15.75" customHeight="1">
      <c r="A957" s="310">
        <v>954</v>
      </c>
      <c r="B957" s="324"/>
      <c r="C957" s="312">
        <v>42668</v>
      </c>
      <c r="D957" s="313" t="s">
        <v>698</v>
      </c>
      <c r="E957" s="315">
        <v>0</v>
      </c>
      <c r="F957" s="314">
        <v>53250</v>
      </c>
      <c r="G957" s="316">
        <v>99990</v>
      </c>
    </row>
    <row r="958" spans="1:7" ht="15.75" customHeight="1">
      <c r="A958" s="317">
        <v>955</v>
      </c>
      <c r="B958" s="325" t="s">
        <v>750</v>
      </c>
      <c r="C958" s="317"/>
      <c r="D958" s="320"/>
      <c r="E958" s="328">
        <v>0</v>
      </c>
      <c r="F958" s="326">
        <v>99990</v>
      </c>
      <c r="G958" s="327"/>
    </row>
    <row r="959" spans="1:7" ht="15.75" customHeight="1">
      <c r="A959" s="310">
        <v>956</v>
      </c>
      <c r="B959" s="329" t="s">
        <v>781</v>
      </c>
      <c r="C959" s="312">
        <v>42475</v>
      </c>
      <c r="D959" s="313" t="s">
        <v>487</v>
      </c>
      <c r="E959" s="315">
        <v>0</v>
      </c>
      <c r="F959" s="314">
        <v>33000</v>
      </c>
      <c r="G959" s="316">
        <v>33000</v>
      </c>
    </row>
    <row r="960" spans="1:7" ht="15.75" customHeight="1">
      <c r="A960" s="317">
        <v>957</v>
      </c>
      <c r="B960" s="329"/>
      <c r="C960" s="319">
        <v>42521</v>
      </c>
      <c r="D960" s="320" t="s">
        <v>545</v>
      </c>
      <c r="E960" s="322">
        <v>0</v>
      </c>
      <c r="F960" s="321">
        <v>60000</v>
      </c>
      <c r="G960" s="323">
        <v>93000</v>
      </c>
    </row>
    <row r="961" spans="1:7" ht="15.75" customHeight="1">
      <c r="A961" s="310">
        <v>958</v>
      </c>
      <c r="B961" s="329" t="s">
        <v>781</v>
      </c>
      <c r="C961" s="312">
        <v>42522</v>
      </c>
      <c r="D961" s="313" t="s">
        <v>548</v>
      </c>
      <c r="E961" s="315">
        <v>0</v>
      </c>
      <c r="F961" s="314">
        <v>39820</v>
      </c>
      <c r="G961" s="316">
        <v>132820</v>
      </c>
    </row>
    <row r="962" spans="1:7" ht="15.75" customHeight="1">
      <c r="A962" s="317">
        <v>959</v>
      </c>
      <c r="B962" s="325" t="s">
        <v>750</v>
      </c>
      <c r="C962" s="317"/>
      <c r="D962" s="320"/>
      <c r="E962" s="328">
        <v>0</v>
      </c>
      <c r="F962" s="326">
        <v>132820</v>
      </c>
      <c r="G962" s="327"/>
    </row>
    <row r="963" spans="1:7" ht="15.75" customHeight="1">
      <c r="A963" s="310">
        <v>960</v>
      </c>
      <c r="B963" s="311"/>
      <c r="C963" s="312">
        <v>42374</v>
      </c>
      <c r="D963" s="313" t="s">
        <v>371</v>
      </c>
      <c r="E963" s="315">
        <v>0</v>
      </c>
      <c r="F963" s="314">
        <v>20000</v>
      </c>
      <c r="G963" s="316">
        <v>20000</v>
      </c>
    </row>
    <row r="964" spans="1:7" ht="15.75" customHeight="1">
      <c r="A964" s="317">
        <v>961</v>
      </c>
      <c r="B964" s="318"/>
      <c r="C964" s="319">
        <v>42433</v>
      </c>
      <c r="D964" s="320" t="s">
        <v>442</v>
      </c>
      <c r="E964" s="322">
        <v>0</v>
      </c>
      <c r="F964" s="321">
        <v>9150</v>
      </c>
      <c r="G964" s="323">
        <v>29150</v>
      </c>
    </row>
    <row r="965" spans="1:7" ht="15.75" customHeight="1">
      <c r="A965" s="310">
        <v>962</v>
      </c>
      <c r="B965" s="311" t="s">
        <v>782</v>
      </c>
      <c r="C965" s="312">
        <v>42444</v>
      </c>
      <c r="D965" s="313" t="s">
        <v>449</v>
      </c>
      <c r="E965" s="315">
        <v>0</v>
      </c>
      <c r="F965" s="314">
        <v>20000</v>
      </c>
      <c r="G965" s="316">
        <v>49150</v>
      </c>
    </row>
    <row r="966" spans="1:7" ht="15.75" customHeight="1">
      <c r="A966" s="317">
        <v>963</v>
      </c>
      <c r="B966" s="318"/>
      <c r="C966" s="319">
        <v>42482</v>
      </c>
      <c r="D966" s="320" t="s">
        <v>493</v>
      </c>
      <c r="E966" s="322">
        <v>0</v>
      </c>
      <c r="F966" s="321">
        <v>77000</v>
      </c>
      <c r="G966" s="323">
        <v>126150</v>
      </c>
    </row>
    <row r="967" spans="1:7" ht="15.75" customHeight="1">
      <c r="A967" s="310">
        <v>964</v>
      </c>
      <c r="B967" s="324"/>
      <c r="C967" s="312">
        <v>42621</v>
      </c>
      <c r="D967" s="313" t="s">
        <v>659</v>
      </c>
      <c r="E967" s="315">
        <v>0</v>
      </c>
      <c r="F967" s="314">
        <v>72450</v>
      </c>
      <c r="G967" s="316">
        <v>198600</v>
      </c>
    </row>
    <row r="968" spans="1:7" ht="15.75" customHeight="1">
      <c r="A968" s="317">
        <v>965</v>
      </c>
      <c r="B968" s="325" t="s">
        <v>750</v>
      </c>
      <c r="C968" s="317"/>
      <c r="D968" s="320"/>
      <c r="E968" s="328">
        <v>0</v>
      </c>
      <c r="F968" s="326">
        <v>198600</v>
      </c>
      <c r="G968" s="327"/>
    </row>
    <row r="969" spans="1:7" ht="15.75" customHeight="1">
      <c r="A969" s="310">
        <v>966</v>
      </c>
      <c r="B969" s="311" t="s">
        <v>783</v>
      </c>
      <c r="C969" s="312">
        <v>42620</v>
      </c>
      <c r="D969" s="313" t="s">
        <v>656</v>
      </c>
      <c r="E969" s="315">
        <v>0</v>
      </c>
      <c r="F969" s="314">
        <v>104420</v>
      </c>
      <c r="G969" s="316">
        <v>104420</v>
      </c>
    </row>
    <row r="970" spans="1:7" ht="15.75" customHeight="1">
      <c r="A970" s="317">
        <v>967</v>
      </c>
      <c r="B970" s="329"/>
      <c r="C970" s="319">
        <v>42670</v>
      </c>
      <c r="D970" s="320" t="s">
        <v>705</v>
      </c>
      <c r="E970" s="322">
        <v>0</v>
      </c>
      <c r="F970" s="321">
        <v>168000</v>
      </c>
      <c r="G970" s="323">
        <v>272420</v>
      </c>
    </row>
    <row r="971" spans="1:7" ht="15.75" customHeight="1">
      <c r="A971" s="310">
        <v>968</v>
      </c>
      <c r="B971" s="330" t="s">
        <v>750</v>
      </c>
      <c r="C971" s="310"/>
      <c r="D971" s="313"/>
      <c r="E971" s="332">
        <v>0</v>
      </c>
      <c r="F971" s="331">
        <v>272420</v>
      </c>
      <c r="G971" s="333"/>
    </row>
    <row r="972" spans="1:7" ht="15.75" customHeight="1">
      <c r="A972" s="317">
        <v>969</v>
      </c>
      <c r="B972" s="318"/>
      <c r="C972" s="319">
        <v>42475</v>
      </c>
      <c r="D972" s="320" t="s">
        <v>486</v>
      </c>
      <c r="E972" s="322">
        <v>0</v>
      </c>
      <c r="F972" s="321">
        <v>25000</v>
      </c>
      <c r="G972" s="323">
        <v>25000</v>
      </c>
    </row>
    <row r="973" spans="1:7" ht="15.75" customHeight="1">
      <c r="A973" s="310">
        <v>970</v>
      </c>
      <c r="B973" s="311"/>
      <c r="C973" s="312">
        <v>42600</v>
      </c>
      <c r="D973" s="313" t="s">
        <v>632</v>
      </c>
      <c r="E973" s="315">
        <v>0</v>
      </c>
      <c r="F973" s="314">
        <v>38000</v>
      </c>
      <c r="G973" s="316">
        <v>63000</v>
      </c>
    </row>
    <row r="974" spans="1:7" ht="15.75" customHeight="1">
      <c r="A974" s="317">
        <v>971</v>
      </c>
      <c r="B974" s="318" t="s">
        <v>784</v>
      </c>
      <c r="C974" s="319">
        <v>42620</v>
      </c>
      <c r="D974" s="320" t="s">
        <v>655</v>
      </c>
      <c r="E974" s="322">
        <v>0</v>
      </c>
      <c r="F974" s="321">
        <v>1000000</v>
      </c>
      <c r="G974" s="323">
        <v>1063000</v>
      </c>
    </row>
    <row r="975" spans="1:7" ht="15.75" customHeight="1">
      <c r="A975" s="310">
        <v>972</v>
      </c>
      <c r="B975" s="311"/>
      <c r="C975" s="312">
        <v>42681</v>
      </c>
      <c r="D975" s="313" t="s">
        <v>706</v>
      </c>
      <c r="E975" s="315">
        <v>0</v>
      </c>
      <c r="F975" s="314">
        <v>48000</v>
      </c>
      <c r="G975" s="316">
        <v>1111000</v>
      </c>
    </row>
    <row r="976" spans="1:7" ht="15.75" customHeight="1">
      <c r="A976" s="317">
        <v>973</v>
      </c>
      <c r="B976" s="329"/>
      <c r="C976" s="319">
        <v>42727</v>
      </c>
      <c r="D976" s="320" t="s">
        <v>746</v>
      </c>
      <c r="E976" s="322">
        <v>0</v>
      </c>
      <c r="F976" s="321">
        <v>500000</v>
      </c>
      <c r="G976" s="323">
        <v>1611000</v>
      </c>
    </row>
    <row r="977" spans="1:7" ht="15.75" customHeight="1">
      <c r="A977" s="310">
        <v>974</v>
      </c>
      <c r="B977" s="330" t="s">
        <v>750</v>
      </c>
      <c r="C977" s="310"/>
      <c r="D977" s="313"/>
      <c r="E977" s="332">
        <v>0</v>
      </c>
      <c r="F977" s="331">
        <v>1611000</v>
      </c>
      <c r="G977" s="333"/>
    </row>
    <row r="978" spans="1:7" ht="15.75" customHeight="1">
      <c r="A978" s="317">
        <v>975</v>
      </c>
      <c r="B978" s="318"/>
      <c r="C978" s="319">
        <v>42419</v>
      </c>
      <c r="D978" s="320" t="s">
        <v>424</v>
      </c>
      <c r="E978" s="322">
        <v>0</v>
      </c>
      <c r="F978" s="321">
        <v>193600</v>
      </c>
      <c r="G978" s="323">
        <v>193600</v>
      </c>
    </row>
    <row r="979" spans="1:7" ht="15.75" customHeight="1">
      <c r="A979" s="310">
        <v>976</v>
      </c>
      <c r="B979" s="311"/>
      <c r="C979" s="312">
        <v>42436</v>
      </c>
      <c r="D979" s="313" t="s">
        <v>443</v>
      </c>
      <c r="E979" s="315">
        <v>0</v>
      </c>
      <c r="F979" s="314">
        <v>32000</v>
      </c>
      <c r="G979" s="316">
        <v>225600</v>
      </c>
    </row>
    <row r="980" spans="1:7" ht="15.75" customHeight="1">
      <c r="A980" s="317">
        <v>977</v>
      </c>
      <c r="B980" s="318"/>
      <c r="C980" s="319">
        <v>42486</v>
      </c>
      <c r="D980" s="320" t="s">
        <v>508</v>
      </c>
      <c r="E980" s="322">
        <v>0</v>
      </c>
      <c r="F980" s="321">
        <v>180000</v>
      </c>
      <c r="G980" s="323">
        <v>405600</v>
      </c>
    </row>
    <row r="981" spans="1:7" ht="15.75" customHeight="1">
      <c r="A981" s="310">
        <v>978</v>
      </c>
      <c r="B981" s="311" t="s">
        <v>785</v>
      </c>
      <c r="C981" s="312">
        <v>42489</v>
      </c>
      <c r="D981" s="313" t="s">
        <v>510</v>
      </c>
      <c r="E981" s="315">
        <v>0</v>
      </c>
      <c r="F981" s="314">
        <v>207900</v>
      </c>
      <c r="G981" s="316">
        <v>613500</v>
      </c>
    </row>
    <row r="982" spans="1:7" ht="15.75" customHeight="1">
      <c r="A982" s="317">
        <v>979</v>
      </c>
      <c r="B982" s="318"/>
      <c r="C982" s="319">
        <v>42509</v>
      </c>
      <c r="D982" s="320" t="s">
        <v>424</v>
      </c>
      <c r="E982" s="322">
        <v>0</v>
      </c>
      <c r="F982" s="321">
        <v>158400</v>
      </c>
      <c r="G982" s="323">
        <v>771900</v>
      </c>
    </row>
    <row r="983" spans="1:7" ht="15.75" customHeight="1">
      <c r="A983" s="310">
        <v>980</v>
      </c>
      <c r="B983" s="311"/>
      <c r="C983" s="312">
        <v>42542</v>
      </c>
      <c r="D983" s="313" t="s">
        <v>424</v>
      </c>
      <c r="E983" s="315">
        <v>0</v>
      </c>
      <c r="F983" s="314">
        <v>96800</v>
      </c>
      <c r="G983" s="316">
        <v>868700</v>
      </c>
    </row>
    <row r="984" spans="1:7" ht="15.75" customHeight="1">
      <c r="A984" s="317">
        <v>981</v>
      </c>
      <c r="B984" s="318"/>
      <c r="C984" s="319">
        <v>42580</v>
      </c>
      <c r="D984" s="320" t="s">
        <v>622</v>
      </c>
      <c r="E984" s="322">
        <v>0</v>
      </c>
      <c r="F984" s="321">
        <v>193600</v>
      </c>
      <c r="G984" s="323">
        <v>1062300</v>
      </c>
    </row>
    <row r="985" spans="1:7" ht="15.75" customHeight="1">
      <c r="A985" s="310">
        <v>982</v>
      </c>
      <c r="B985" s="324"/>
      <c r="C985" s="312">
        <v>42698</v>
      </c>
      <c r="D985" s="313" t="s">
        <v>717</v>
      </c>
      <c r="E985" s="315">
        <v>0</v>
      </c>
      <c r="F985" s="314">
        <v>586300</v>
      </c>
      <c r="G985" s="316">
        <v>1648600</v>
      </c>
    </row>
    <row r="986" spans="1:7" ht="15.75" customHeight="1">
      <c r="A986" s="317">
        <v>983</v>
      </c>
      <c r="B986" s="325" t="s">
        <v>750</v>
      </c>
      <c r="C986" s="317"/>
      <c r="D986" s="320"/>
      <c r="E986" s="328">
        <v>0</v>
      </c>
      <c r="F986" s="326">
        <v>1648600</v>
      </c>
      <c r="G986" s="327"/>
    </row>
    <row r="987" spans="1:7" ht="15.75" customHeight="1">
      <c r="A987" s="310">
        <v>984</v>
      </c>
      <c r="B987" s="311"/>
      <c r="C987" s="312">
        <v>42528</v>
      </c>
      <c r="D987" s="313" t="s">
        <v>549</v>
      </c>
      <c r="E987" s="315">
        <v>0</v>
      </c>
      <c r="F987" s="314">
        <v>56610</v>
      </c>
      <c r="G987" s="316">
        <v>56610</v>
      </c>
    </row>
    <row r="988" spans="1:7" ht="15.75" customHeight="1">
      <c r="A988" s="317">
        <v>985</v>
      </c>
      <c r="B988" s="318"/>
      <c r="C988" s="319">
        <v>42569</v>
      </c>
      <c r="D988" s="320" t="s">
        <v>598</v>
      </c>
      <c r="E988" s="322">
        <v>0</v>
      </c>
      <c r="F988" s="321">
        <v>46800</v>
      </c>
      <c r="G988" s="323">
        <v>103410</v>
      </c>
    </row>
    <row r="989" spans="1:7" ht="15.75" customHeight="1">
      <c r="A989" s="310">
        <v>986</v>
      </c>
      <c r="B989" s="311" t="s">
        <v>786</v>
      </c>
      <c r="C989" s="312">
        <v>42576</v>
      </c>
      <c r="D989" s="313" t="s">
        <v>613</v>
      </c>
      <c r="E989" s="315">
        <v>0</v>
      </c>
      <c r="F989" s="314">
        <v>128400</v>
      </c>
      <c r="G989" s="316">
        <v>231810</v>
      </c>
    </row>
    <row r="990" spans="1:7" ht="15.75" customHeight="1">
      <c r="A990" s="317">
        <v>987</v>
      </c>
      <c r="B990" s="318"/>
      <c r="C990" s="319">
        <v>42640</v>
      </c>
      <c r="D990" s="320" t="s">
        <v>676</v>
      </c>
      <c r="E990" s="322">
        <v>0</v>
      </c>
      <c r="F990" s="321">
        <v>22000</v>
      </c>
      <c r="G990" s="323">
        <v>253810</v>
      </c>
    </row>
    <row r="991" spans="1:7" ht="15.75" customHeight="1">
      <c r="A991" s="310">
        <v>988</v>
      </c>
      <c r="B991" s="324"/>
      <c r="C991" s="312">
        <v>42691</v>
      </c>
      <c r="D991" s="313" t="s">
        <v>711</v>
      </c>
      <c r="E991" s="315">
        <v>0</v>
      </c>
      <c r="F991" s="314">
        <v>18870</v>
      </c>
      <c r="G991" s="316">
        <v>272680</v>
      </c>
    </row>
    <row r="992" spans="1:7" ht="15.75" customHeight="1">
      <c r="A992" s="317">
        <v>989</v>
      </c>
      <c r="B992" s="343" t="s">
        <v>750</v>
      </c>
      <c r="C992" s="317"/>
      <c r="D992" s="320"/>
      <c r="E992" s="328">
        <v>0</v>
      </c>
      <c r="F992" s="326">
        <v>272680</v>
      </c>
      <c r="G992" s="327"/>
    </row>
    <row r="993" spans="1:7" ht="15.75" customHeight="1">
      <c r="A993" s="310">
        <v>990</v>
      </c>
      <c r="B993" s="379" t="s">
        <v>787</v>
      </c>
      <c r="C993" s="312">
        <v>42620</v>
      </c>
      <c r="D993" s="313" t="s">
        <v>657</v>
      </c>
      <c r="E993" s="315">
        <v>0</v>
      </c>
      <c r="F993" s="314">
        <v>1560000</v>
      </c>
      <c r="G993" s="316">
        <v>1560000</v>
      </c>
    </row>
    <row r="994" spans="1:7" ht="15.75" customHeight="1">
      <c r="A994" s="317">
        <v>991</v>
      </c>
      <c r="B994" s="329"/>
      <c r="C994" s="319">
        <v>42655</v>
      </c>
      <c r="D994" s="320" t="s">
        <v>682</v>
      </c>
      <c r="E994" s="322">
        <v>0</v>
      </c>
      <c r="F994" s="321">
        <v>3440000</v>
      </c>
      <c r="G994" s="323">
        <v>5000000</v>
      </c>
    </row>
    <row r="995" spans="1:7" ht="15.75" customHeight="1">
      <c r="A995" s="310">
        <v>992</v>
      </c>
      <c r="B995" s="330" t="s">
        <v>750</v>
      </c>
      <c r="C995" s="310"/>
      <c r="D995" s="313"/>
      <c r="E995" s="332">
        <v>0</v>
      </c>
      <c r="F995" s="331">
        <v>5000000</v>
      </c>
      <c r="G995" s="333"/>
    </row>
    <row r="996" spans="1:7" ht="15.75" customHeight="1">
      <c r="A996" s="317">
        <v>993</v>
      </c>
      <c r="B996" s="318"/>
      <c r="C996" s="319">
        <v>42405</v>
      </c>
      <c r="D996" s="320" t="s">
        <v>411</v>
      </c>
      <c r="E996" s="322">
        <v>0</v>
      </c>
      <c r="F996" s="321">
        <v>240000</v>
      </c>
      <c r="G996" s="323">
        <v>240000</v>
      </c>
    </row>
    <row r="997" spans="1:7" ht="15.75" customHeight="1">
      <c r="A997" s="310">
        <v>994</v>
      </c>
      <c r="B997" s="311"/>
      <c r="C997" s="312">
        <v>42436</v>
      </c>
      <c r="D997" s="313" t="s">
        <v>444</v>
      </c>
      <c r="E997" s="315">
        <v>0</v>
      </c>
      <c r="F997" s="314">
        <v>230000</v>
      </c>
      <c r="G997" s="316">
        <v>470000</v>
      </c>
    </row>
    <row r="998" spans="1:7" ht="15.75" customHeight="1">
      <c r="A998" s="317">
        <v>995</v>
      </c>
      <c r="B998" s="318"/>
      <c r="C998" s="319">
        <v>42464</v>
      </c>
      <c r="D998" s="320" t="s">
        <v>476</v>
      </c>
      <c r="E998" s="322">
        <v>0</v>
      </c>
      <c r="F998" s="321">
        <v>230000</v>
      </c>
      <c r="G998" s="323">
        <v>700000</v>
      </c>
    </row>
    <row r="999" spans="1:7" ht="15.75" customHeight="1">
      <c r="A999" s="310">
        <v>996</v>
      </c>
      <c r="B999" s="311"/>
      <c r="C999" s="312">
        <v>42494</v>
      </c>
      <c r="D999" s="313" t="s">
        <v>515</v>
      </c>
      <c r="E999" s="315">
        <v>0</v>
      </c>
      <c r="F999" s="314">
        <v>230000</v>
      </c>
      <c r="G999" s="316">
        <v>930000</v>
      </c>
    </row>
    <row r="1000" spans="1:7" ht="15.75" customHeight="1">
      <c r="A1000" s="317">
        <v>997</v>
      </c>
      <c r="B1000" s="318" t="s">
        <v>788</v>
      </c>
      <c r="C1000" s="319">
        <v>42548</v>
      </c>
      <c r="D1000" s="320" t="s">
        <v>579</v>
      </c>
      <c r="E1000" s="322">
        <v>0</v>
      </c>
      <c r="F1000" s="321">
        <v>-240000</v>
      </c>
      <c r="G1000" s="323">
        <v>690000</v>
      </c>
    </row>
    <row r="1001" spans="1:7" ht="15.75" customHeight="1">
      <c r="A1001" s="310">
        <v>998</v>
      </c>
      <c r="B1001" s="311"/>
      <c r="C1001" s="312">
        <v>42548</v>
      </c>
      <c r="D1001" s="313" t="s">
        <v>580</v>
      </c>
      <c r="E1001" s="315">
        <v>0</v>
      </c>
      <c r="F1001" s="314">
        <v>-230000</v>
      </c>
      <c r="G1001" s="316">
        <v>460000</v>
      </c>
    </row>
    <row r="1002" spans="1:7" ht="15.75" customHeight="1">
      <c r="A1002" s="317">
        <v>999</v>
      </c>
      <c r="B1002" s="318"/>
      <c r="C1002" s="319">
        <v>42548</v>
      </c>
      <c r="D1002" s="320" t="s">
        <v>454</v>
      </c>
      <c r="E1002" s="322">
        <v>0</v>
      </c>
      <c r="F1002" s="321">
        <v>-230000</v>
      </c>
      <c r="G1002" s="323">
        <v>230000</v>
      </c>
    </row>
    <row r="1003" spans="1:7" ht="15.75" customHeight="1">
      <c r="A1003" s="310">
        <v>1000</v>
      </c>
      <c r="B1003" s="311"/>
      <c r="C1003" s="312">
        <v>42549</v>
      </c>
      <c r="D1003" s="313" t="s">
        <v>584</v>
      </c>
      <c r="E1003" s="315">
        <v>0</v>
      </c>
      <c r="F1003" s="314">
        <v>235000</v>
      </c>
      <c r="G1003" s="316">
        <v>465000</v>
      </c>
    </row>
    <row r="1004" spans="1:7" ht="15.75" customHeight="1">
      <c r="A1004" s="317">
        <v>1001</v>
      </c>
      <c r="B1004" s="329"/>
      <c r="C1004" s="319">
        <v>42565</v>
      </c>
      <c r="D1004" s="320" t="s">
        <v>597</v>
      </c>
      <c r="E1004" s="322">
        <v>0</v>
      </c>
      <c r="F1004" s="321">
        <v>-465000</v>
      </c>
      <c r="G1004" s="323"/>
    </row>
    <row r="1005" spans="1:7" ht="15.75" customHeight="1">
      <c r="A1005" s="310">
        <v>1002</v>
      </c>
      <c r="B1005" s="330" t="s">
        <v>750</v>
      </c>
      <c r="C1005" s="310"/>
      <c r="D1005" s="313"/>
      <c r="E1005" s="332">
        <v>0</v>
      </c>
      <c r="F1005" s="332">
        <v>0</v>
      </c>
      <c r="G1005" s="333"/>
    </row>
    <row r="1006" spans="1:7" ht="15.75" customHeight="1">
      <c r="A1006" s="317">
        <v>1003</v>
      </c>
      <c r="B1006" s="318"/>
      <c r="C1006" s="319">
        <v>42389</v>
      </c>
      <c r="D1006" s="320" t="s">
        <v>374</v>
      </c>
      <c r="E1006" s="322">
        <v>0</v>
      </c>
      <c r="F1006" s="321">
        <v>4390</v>
      </c>
      <c r="G1006" s="323">
        <v>4390</v>
      </c>
    </row>
    <row r="1007" spans="1:7" ht="15.75" customHeight="1">
      <c r="A1007" s="310">
        <v>1004</v>
      </c>
      <c r="B1007" s="311"/>
      <c r="C1007" s="312">
        <v>42389</v>
      </c>
      <c r="D1007" s="313" t="s">
        <v>375</v>
      </c>
      <c r="E1007" s="315">
        <v>0</v>
      </c>
      <c r="F1007" s="314">
        <v>540170</v>
      </c>
      <c r="G1007" s="316">
        <v>544560</v>
      </c>
    </row>
    <row r="1008" spans="1:7" ht="15.75" customHeight="1">
      <c r="A1008" s="317">
        <v>1005</v>
      </c>
      <c r="B1008" s="318"/>
      <c r="C1008" s="319">
        <v>42389</v>
      </c>
      <c r="D1008" s="320" t="s">
        <v>376</v>
      </c>
      <c r="E1008" s="322">
        <v>0</v>
      </c>
      <c r="F1008" s="321">
        <v>2520</v>
      </c>
      <c r="G1008" s="323">
        <v>547080</v>
      </c>
    </row>
    <row r="1009" spans="1:7" ht="15.75" customHeight="1">
      <c r="A1009" s="310">
        <v>1006</v>
      </c>
      <c r="B1009" s="311"/>
      <c r="C1009" s="312">
        <v>42390</v>
      </c>
      <c r="D1009" s="313" t="s">
        <v>378</v>
      </c>
      <c r="E1009" s="315">
        <v>0</v>
      </c>
      <c r="F1009" s="315">
        <v>9</v>
      </c>
      <c r="G1009" s="316">
        <v>547089</v>
      </c>
    </row>
    <row r="1010" spans="1:7" ht="15.75" customHeight="1">
      <c r="A1010" s="317">
        <v>1007</v>
      </c>
      <c r="B1010" s="318" t="s">
        <v>789</v>
      </c>
      <c r="C1010" s="319">
        <v>42390</v>
      </c>
      <c r="D1010" s="320" t="s">
        <v>379</v>
      </c>
      <c r="E1010" s="322">
        <v>0</v>
      </c>
      <c r="F1010" s="322">
        <v>11</v>
      </c>
      <c r="G1010" s="323">
        <v>547100</v>
      </c>
    </row>
    <row r="1011" spans="1:7" ht="15.75" customHeight="1">
      <c r="A1011" s="310">
        <v>1008</v>
      </c>
      <c r="B1011" s="311"/>
      <c r="C1011" s="312">
        <v>42390</v>
      </c>
      <c r="D1011" s="313" t="s">
        <v>382</v>
      </c>
      <c r="E1011" s="315">
        <v>0</v>
      </c>
      <c r="F1011" s="314">
        <v>-4399</v>
      </c>
      <c r="G1011" s="316">
        <v>542701</v>
      </c>
    </row>
    <row r="1012" spans="1:7" ht="15.75" customHeight="1">
      <c r="A1012" s="317">
        <v>1009</v>
      </c>
      <c r="B1012" s="318"/>
      <c r="C1012" s="319">
        <v>42390</v>
      </c>
      <c r="D1012" s="320" t="s">
        <v>382</v>
      </c>
      <c r="E1012" s="322">
        <v>0</v>
      </c>
      <c r="F1012" s="321">
        <v>-542701</v>
      </c>
      <c r="G1012" s="323"/>
    </row>
    <row r="1013" spans="1:7" ht="15.75" customHeight="1">
      <c r="A1013" s="310">
        <v>1010</v>
      </c>
      <c r="B1013" s="311"/>
      <c r="C1013" s="312">
        <v>42468</v>
      </c>
      <c r="D1013" s="313" t="s">
        <v>479</v>
      </c>
      <c r="E1013" s="315">
        <v>0</v>
      </c>
      <c r="F1013" s="314">
        <v>162500</v>
      </c>
      <c r="G1013" s="316">
        <v>162500</v>
      </c>
    </row>
    <row r="1014" spans="1:7" ht="15.75" customHeight="1">
      <c r="A1014" s="317">
        <v>1011</v>
      </c>
      <c r="B1014" s="329"/>
      <c r="C1014" s="319">
        <v>42468</v>
      </c>
      <c r="D1014" s="320" t="s">
        <v>480</v>
      </c>
      <c r="E1014" s="322">
        <v>0</v>
      </c>
      <c r="F1014" s="321">
        <v>564394</v>
      </c>
      <c r="G1014" s="323">
        <v>726894</v>
      </c>
    </row>
    <row r="1015" spans="1:7" ht="15.75" customHeight="1">
      <c r="A1015" s="310">
        <v>1012</v>
      </c>
      <c r="B1015" s="330" t="s">
        <v>750</v>
      </c>
      <c r="C1015" s="310"/>
      <c r="D1015" s="313"/>
      <c r="E1015" s="332">
        <v>0</v>
      </c>
      <c r="F1015" s="331">
        <v>726894</v>
      </c>
      <c r="G1015" s="333"/>
    </row>
  </sheetData>
  <mergeCells count="1">
    <mergeCell ref="A1:G1"/>
  </mergeCells>
  <phoneticPr fontId="3" type="noConversion"/>
  <pageMargins left="0.70866141732283472" right="0.70866141732283472" top="0.35433070866141736" bottom="0.55118110236220474" header="0.31496062992125984" footer="0.31496062992125984"/>
  <pageSetup paperSize="9" orientation="landscape" r:id="rId1"/>
  <headerFooter>
    <oddFooter>&amp;R2016년 푸드뱅크 총계정원장&amp;P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F504"/>
  <sheetViews>
    <sheetView workbookViewId="0">
      <selection activeCell="C509" sqref="C509"/>
    </sheetView>
  </sheetViews>
  <sheetFormatPr defaultRowHeight="13.5"/>
  <cols>
    <col min="1" max="1" width="5.77734375" style="100" customWidth="1"/>
    <col min="2" max="2" width="18" style="100" customWidth="1"/>
    <col min="3" max="3" width="47.77734375" style="100" customWidth="1"/>
    <col min="4" max="6" width="15.21875" style="100" customWidth="1"/>
    <col min="7" max="16384" width="8.88671875" style="100"/>
  </cols>
  <sheetData>
    <row r="1" spans="1:6" ht="35.25" customHeight="1">
      <c r="A1" s="457" t="s">
        <v>791</v>
      </c>
      <c r="B1" s="457"/>
      <c r="C1" s="457"/>
      <c r="D1" s="457"/>
      <c r="E1" s="457"/>
      <c r="F1" s="457"/>
    </row>
    <row r="2" spans="1:6" ht="15" customHeight="1">
      <c r="A2" s="334"/>
      <c r="B2" s="334"/>
      <c r="C2" s="334"/>
      <c r="D2" s="334"/>
      <c r="E2" s="334"/>
      <c r="F2" s="334"/>
    </row>
    <row r="3" spans="1:6" ht="16.5" customHeight="1">
      <c r="A3" s="335" t="s">
        <v>361</v>
      </c>
      <c r="B3" s="335" t="s">
        <v>792</v>
      </c>
      <c r="C3" s="335" t="s">
        <v>364</v>
      </c>
      <c r="D3" s="335" t="s">
        <v>793</v>
      </c>
      <c r="E3" s="335" t="s">
        <v>794</v>
      </c>
      <c r="F3" s="335" t="s">
        <v>795</v>
      </c>
    </row>
    <row r="4" spans="1:6" ht="16.5" customHeight="1">
      <c r="A4" s="343">
        <v>1</v>
      </c>
      <c r="B4" s="304"/>
      <c r="C4" s="344" t="s">
        <v>796</v>
      </c>
      <c r="D4" s="345">
        <v>0</v>
      </c>
      <c r="E4" s="345">
        <v>0</v>
      </c>
      <c r="F4" s="345">
        <v>0</v>
      </c>
    </row>
    <row r="5" spans="1:6" ht="16.5" customHeight="1">
      <c r="A5" s="324">
        <v>2</v>
      </c>
      <c r="B5" s="310"/>
      <c r="C5" s="330" t="s">
        <v>797</v>
      </c>
      <c r="D5" s="346">
        <v>0</v>
      </c>
      <c r="E5" s="346">
        <v>0</v>
      </c>
      <c r="F5" s="346">
        <v>0</v>
      </c>
    </row>
    <row r="6" spans="1:6" ht="16.5" customHeight="1">
      <c r="A6" s="329">
        <v>3</v>
      </c>
      <c r="B6" s="317" t="s">
        <v>798</v>
      </c>
      <c r="C6" s="347" t="s">
        <v>368</v>
      </c>
      <c r="D6" s="348">
        <v>0</v>
      </c>
      <c r="E6" s="348">
        <v>40000</v>
      </c>
      <c r="F6" s="348">
        <v>-40000</v>
      </c>
    </row>
    <row r="7" spans="1:6" ht="16.5" customHeight="1">
      <c r="A7" s="324">
        <v>4</v>
      </c>
      <c r="B7" s="310" t="s">
        <v>799</v>
      </c>
      <c r="C7" s="349" t="s">
        <v>369</v>
      </c>
      <c r="D7" s="350">
        <v>2903217</v>
      </c>
      <c r="E7" s="350">
        <v>0</v>
      </c>
      <c r="F7" s="350">
        <v>2863217</v>
      </c>
    </row>
    <row r="8" spans="1:6" ht="16.5" customHeight="1">
      <c r="A8" s="329">
        <v>5</v>
      </c>
      <c r="B8" s="317" t="s">
        <v>800</v>
      </c>
      <c r="C8" s="347" t="s">
        <v>369</v>
      </c>
      <c r="D8" s="348">
        <v>2151939</v>
      </c>
      <c r="E8" s="348">
        <v>0</v>
      </c>
      <c r="F8" s="348">
        <v>5015156</v>
      </c>
    </row>
    <row r="9" spans="1:6" ht="16.5" customHeight="1">
      <c r="A9" s="324">
        <v>6</v>
      </c>
      <c r="B9" s="310" t="s">
        <v>801</v>
      </c>
      <c r="C9" s="349" t="s">
        <v>370</v>
      </c>
      <c r="D9" s="350">
        <v>18437</v>
      </c>
      <c r="E9" s="350">
        <v>0</v>
      </c>
      <c r="F9" s="350">
        <v>5033593</v>
      </c>
    </row>
    <row r="10" spans="1:6" ht="16.5" customHeight="1">
      <c r="A10" s="329">
        <v>7</v>
      </c>
      <c r="B10" s="317" t="s">
        <v>802</v>
      </c>
      <c r="C10" s="347" t="s">
        <v>371</v>
      </c>
      <c r="D10" s="348">
        <v>0</v>
      </c>
      <c r="E10" s="348">
        <v>20000</v>
      </c>
      <c r="F10" s="348">
        <v>5013593</v>
      </c>
    </row>
    <row r="11" spans="1:6" ht="16.5" customHeight="1">
      <c r="A11" s="324">
        <v>8</v>
      </c>
      <c r="B11" s="310" t="s">
        <v>803</v>
      </c>
      <c r="C11" s="349" t="s">
        <v>372</v>
      </c>
      <c r="D11" s="350">
        <v>0</v>
      </c>
      <c r="E11" s="350">
        <v>3900</v>
      </c>
      <c r="F11" s="350">
        <v>5009693</v>
      </c>
    </row>
    <row r="12" spans="1:6" ht="16.5" customHeight="1">
      <c r="A12" s="329">
        <v>9</v>
      </c>
      <c r="B12" s="317" t="s">
        <v>804</v>
      </c>
      <c r="C12" s="347" t="s">
        <v>373</v>
      </c>
      <c r="D12" s="348">
        <v>10000</v>
      </c>
      <c r="E12" s="348">
        <v>0</v>
      </c>
      <c r="F12" s="348">
        <v>5019693</v>
      </c>
    </row>
    <row r="13" spans="1:6" ht="16.5" customHeight="1">
      <c r="A13" s="324">
        <v>10</v>
      </c>
      <c r="B13" s="310" t="s">
        <v>805</v>
      </c>
      <c r="C13" s="349" t="s">
        <v>368</v>
      </c>
      <c r="D13" s="350">
        <v>0</v>
      </c>
      <c r="E13" s="350">
        <v>40000</v>
      </c>
      <c r="F13" s="350">
        <v>4979693</v>
      </c>
    </row>
    <row r="14" spans="1:6" ht="16.5" customHeight="1">
      <c r="A14" s="329">
        <v>11</v>
      </c>
      <c r="B14" s="317" t="s">
        <v>806</v>
      </c>
      <c r="C14" s="347" t="s">
        <v>374</v>
      </c>
      <c r="D14" s="348">
        <v>0</v>
      </c>
      <c r="E14" s="348">
        <v>4390</v>
      </c>
      <c r="F14" s="348">
        <v>4975303</v>
      </c>
    </row>
    <row r="15" spans="1:6" ht="16.5" customHeight="1">
      <c r="A15" s="324">
        <v>12</v>
      </c>
      <c r="B15" s="310" t="s">
        <v>807</v>
      </c>
      <c r="C15" s="349" t="s">
        <v>375</v>
      </c>
      <c r="D15" s="350">
        <v>0</v>
      </c>
      <c r="E15" s="350">
        <v>540170</v>
      </c>
      <c r="F15" s="350">
        <v>4435133</v>
      </c>
    </row>
    <row r="16" spans="1:6" ht="16.5" customHeight="1">
      <c r="A16" s="329">
        <v>13</v>
      </c>
      <c r="B16" s="317" t="s">
        <v>808</v>
      </c>
      <c r="C16" s="347" t="s">
        <v>376</v>
      </c>
      <c r="D16" s="348">
        <v>0</v>
      </c>
      <c r="E16" s="348">
        <v>2520</v>
      </c>
      <c r="F16" s="348">
        <v>4432613</v>
      </c>
    </row>
    <row r="17" spans="1:6" ht="16.5" customHeight="1">
      <c r="A17" s="324">
        <v>14</v>
      </c>
      <c r="B17" s="310" t="s">
        <v>809</v>
      </c>
      <c r="C17" s="349" t="s">
        <v>373</v>
      </c>
      <c r="D17" s="350">
        <v>10000</v>
      </c>
      <c r="E17" s="350">
        <v>0</v>
      </c>
      <c r="F17" s="350">
        <v>4442613</v>
      </c>
    </row>
    <row r="18" spans="1:6" ht="16.5" customHeight="1">
      <c r="A18" s="329">
        <v>15</v>
      </c>
      <c r="B18" s="317" t="s">
        <v>810</v>
      </c>
      <c r="C18" s="347" t="s">
        <v>377</v>
      </c>
      <c r="D18" s="348">
        <v>0</v>
      </c>
      <c r="E18" s="348">
        <v>60000</v>
      </c>
      <c r="F18" s="348">
        <v>4382613</v>
      </c>
    </row>
    <row r="19" spans="1:6" ht="16.5" customHeight="1">
      <c r="A19" s="324">
        <v>16</v>
      </c>
      <c r="B19" s="310" t="s">
        <v>811</v>
      </c>
      <c r="C19" s="349" t="s">
        <v>378</v>
      </c>
      <c r="D19" s="350">
        <v>0</v>
      </c>
      <c r="E19" s="350">
        <v>9</v>
      </c>
      <c r="F19" s="350">
        <v>4382604</v>
      </c>
    </row>
    <row r="20" spans="1:6" ht="16.5" customHeight="1">
      <c r="A20" s="329">
        <v>17</v>
      </c>
      <c r="B20" s="317" t="s">
        <v>812</v>
      </c>
      <c r="C20" s="347" t="s">
        <v>379</v>
      </c>
      <c r="D20" s="348">
        <v>0</v>
      </c>
      <c r="E20" s="348">
        <v>11</v>
      </c>
      <c r="F20" s="348">
        <v>4382593</v>
      </c>
    </row>
    <row r="21" spans="1:6" ht="16.5" customHeight="1">
      <c r="A21" s="324">
        <v>18</v>
      </c>
      <c r="B21" s="310" t="s">
        <v>813</v>
      </c>
      <c r="C21" s="349" t="s">
        <v>380</v>
      </c>
      <c r="D21" s="350">
        <v>9</v>
      </c>
      <c r="E21" s="350">
        <v>0</v>
      </c>
      <c r="F21" s="350">
        <v>4382602</v>
      </c>
    </row>
    <row r="22" spans="1:6" ht="16.5" customHeight="1">
      <c r="A22" s="329">
        <v>19</v>
      </c>
      <c r="B22" s="317" t="s">
        <v>814</v>
      </c>
      <c r="C22" s="347" t="s">
        <v>381</v>
      </c>
      <c r="D22" s="348">
        <v>11</v>
      </c>
      <c r="E22" s="348">
        <v>0</v>
      </c>
      <c r="F22" s="348">
        <v>4382613</v>
      </c>
    </row>
    <row r="23" spans="1:6" ht="16.5" customHeight="1">
      <c r="A23" s="324">
        <v>20</v>
      </c>
      <c r="B23" s="310" t="s">
        <v>815</v>
      </c>
      <c r="C23" s="349" t="s">
        <v>382</v>
      </c>
      <c r="D23" s="350">
        <v>0</v>
      </c>
      <c r="E23" s="350">
        <v>-4399</v>
      </c>
      <c r="F23" s="350">
        <v>4387012</v>
      </c>
    </row>
    <row r="24" spans="1:6" ht="16.5" customHeight="1">
      <c r="A24" s="329">
        <v>21</v>
      </c>
      <c r="B24" s="317" t="s">
        <v>816</v>
      </c>
      <c r="C24" s="347" t="s">
        <v>382</v>
      </c>
      <c r="D24" s="348">
        <v>0</v>
      </c>
      <c r="E24" s="348">
        <v>-542701</v>
      </c>
      <c r="F24" s="348">
        <v>4929713</v>
      </c>
    </row>
    <row r="25" spans="1:6" ht="16.5" customHeight="1">
      <c r="A25" s="324">
        <v>22</v>
      </c>
      <c r="B25" s="310" t="s">
        <v>817</v>
      </c>
      <c r="C25" s="349" t="s">
        <v>383</v>
      </c>
      <c r="D25" s="350">
        <v>11138950</v>
      </c>
      <c r="E25" s="350">
        <v>0</v>
      </c>
      <c r="F25" s="350">
        <v>16068663</v>
      </c>
    </row>
    <row r="26" spans="1:6" ht="16.5" customHeight="1">
      <c r="A26" s="329">
        <v>23</v>
      </c>
      <c r="B26" s="317" t="s">
        <v>818</v>
      </c>
      <c r="C26" s="347" t="s">
        <v>384</v>
      </c>
      <c r="D26" s="348">
        <v>6000000</v>
      </c>
      <c r="E26" s="348">
        <v>0</v>
      </c>
      <c r="F26" s="348">
        <v>22068663</v>
      </c>
    </row>
    <row r="27" spans="1:6" ht="16.5" customHeight="1">
      <c r="A27" s="324">
        <v>24</v>
      </c>
      <c r="B27" s="310" t="s">
        <v>819</v>
      </c>
      <c r="C27" s="349" t="s">
        <v>385</v>
      </c>
      <c r="D27" s="350">
        <v>0</v>
      </c>
      <c r="E27" s="350">
        <v>1853000</v>
      </c>
      <c r="F27" s="350">
        <v>20215663</v>
      </c>
    </row>
    <row r="28" spans="1:6" ht="16.5" customHeight="1">
      <c r="A28" s="329">
        <v>25</v>
      </c>
      <c r="B28" s="317" t="s">
        <v>819</v>
      </c>
      <c r="C28" s="347" t="s">
        <v>386</v>
      </c>
      <c r="D28" s="348">
        <v>0</v>
      </c>
      <c r="E28" s="348">
        <v>40000</v>
      </c>
      <c r="F28" s="348">
        <v>20175663</v>
      </c>
    </row>
    <row r="29" spans="1:6" ht="16.5" customHeight="1">
      <c r="A29" s="324">
        <v>26</v>
      </c>
      <c r="B29" s="310" t="s">
        <v>820</v>
      </c>
      <c r="C29" s="349" t="s">
        <v>387</v>
      </c>
      <c r="D29" s="350">
        <v>0</v>
      </c>
      <c r="E29" s="350">
        <v>184370</v>
      </c>
      <c r="F29" s="350">
        <v>19991293</v>
      </c>
    </row>
    <row r="30" spans="1:6" ht="16.5" customHeight="1">
      <c r="A30" s="329">
        <v>27</v>
      </c>
      <c r="B30" s="317" t="s">
        <v>821</v>
      </c>
      <c r="C30" s="347" t="s">
        <v>388</v>
      </c>
      <c r="D30" s="348">
        <v>0</v>
      </c>
      <c r="E30" s="348">
        <v>157750</v>
      </c>
      <c r="F30" s="348">
        <v>19833543</v>
      </c>
    </row>
    <row r="31" spans="1:6" ht="16.5" customHeight="1">
      <c r="A31" s="324">
        <v>28</v>
      </c>
      <c r="B31" s="310" t="s">
        <v>822</v>
      </c>
      <c r="C31" s="349" t="s">
        <v>389</v>
      </c>
      <c r="D31" s="350">
        <v>0</v>
      </c>
      <c r="E31" s="350">
        <v>440000</v>
      </c>
      <c r="F31" s="350">
        <v>19393543</v>
      </c>
    </row>
    <row r="32" spans="1:6" ht="16.5" customHeight="1">
      <c r="A32" s="329">
        <v>29</v>
      </c>
      <c r="B32" s="317" t="s">
        <v>823</v>
      </c>
      <c r="C32" s="347" t="s">
        <v>390</v>
      </c>
      <c r="D32" s="348">
        <v>0</v>
      </c>
      <c r="E32" s="348">
        <v>1693850</v>
      </c>
      <c r="F32" s="348">
        <v>17699693</v>
      </c>
    </row>
    <row r="33" spans="1:6" ht="16.5" customHeight="1">
      <c r="A33" s="324">
        <v>30</v>
      </c>
      <c r="B33" s="310" t="s">
        <v>824</v>
      </c>
      <c r="C33" s="349" t="s">
        <v>391</v>
      </c>
      <c r="D33" s="350">
        <v>0</v>
      </c>
      <c r="E33" s="350">
        <v>164970</v>
      </c>
      <c r="F33" s="350">
        <v>17534723</v>
      </c>
    </row>
    <row r="34" spans="1:6" ht="16.5" customHeight="1">
      <c r="A34" s="329">
        <v>31</v>
      </c>
      <c r="B34" s="317" t="s">
        <v>825</v>
      </c>
      <c r="C34" s="347" t="s">
        <v>392</v>
      </c>
      <c r="D34" s="348">
        <v>0</v>
      </c>
      <c r="E34" s="348">
        <v>141154</v>
      </c>
      <c r="F34" s="348">
        <v>17393569</v>
      </c>
    </row>
    <row r="35" spans="1:6" ht="16.5" customHeight="1">
      <c r="A35" s="324">
        <v>32</v>
      </c>
      <c r="B35" s="310" t="s">
        <v>826</v>
      </c>
      <c r="C35" s="349" t="s">
        <v>373</v>
      </c>
      <c r="D35" s="350">
        <v>10000</v>
      </c>
      <c r="E35" s="350">
        <v>0</v>
      </c>
      <c r="F35" s="350">
        <v>17403569</v>
      </c>
    </row>
    <row r="36" spans="1:6" ht="16.5" customHeight="1">
      <c r="A36" s="329">
        <v>33</v>
      </c>
      <c r="B36" s="317" t="s">
        <v>827</v>
      </c>
      <c r="C36" s="347" t="s">
        <v>373</v>
      </c>
      <c r="D36" s="348">
        <v>10000</v>
      </c>
      <c r="E36" s="348">
        <v>0</v>
      </c>
      <c r="F36" s="348">
        <v>17413569</v>
      </c>
    </row>
    <row r="37" spans="1:6" ht="16.5" customHeight="1">
      <c r="A37" s="324">
        <v>34</v>
      </c>
      <c r="B37" s="310" t="s">
        <v>828</v>
      </c>
      <c r="C37" s="349" t="s">
        <v>393</v>
      </c>
      <c r="D37" s="350">
        <v>0</v>
      </c>
      <c r="E37" s="350">
        <v>66000</v>
      </c>
      <c r="F37" s="350">
        <v>17347569</v>
      </c>
    </row>
    <row r="38" spans="1:6" ht="16.5" customHeight="1">
      <c r="A38" s="329">
        <v>35</v>
      </c>
      <c r="B38" s="317" t="s">
        <v>829</v>
      </c>
      <c r="C38" s="347" t="s">
        <v>394</v>
      </c>
      <c r="D38" s="348">
        <v>0</v>
      </c>
      <c r="E38" s="348">
        <v>16850</v>
      </c>
      <c r="F38" s="348">
        <v>17330719</v>
      </c>
    </row>
    <row r="39" spans="1:6" ht="16.5" customHeight="1">
      <c r="A39" s="324">
        <v>36</v>
      </c>
      <c r="B39" s="310" t="s">
        <v>830</v>
      </c>
      <c r="C39" s="349" t="s">
        <v>395</v>
      </c>
      <c r="D39" s="350">
        <v>0</v>
      </c>
      <c r="E39" s="350">
        <v>9090</v>
      </c>
      <c r="F39" s="350">
        <v>17321629</v>
      </c>
    </row>
    <row r="40" spans="1:6" ht="16.5" customHeight="1">
      <c r="A40" s="329">
        <v>37</v>
      </c>
      <c r="B40" s="317" t="s">
        <v>831</v>
      </c>
      <c r="C40" s="347" t="s">
        <v>396</v>
      </c>
      <c r="D40" s="348">
        <v>0</v>
      </c>
      <c r="E40" s="348">
        <v>53210</v>
      </c>
      <c r="F40" s="348">
        <v>17268419</v>
      </c>
    </row>
    <row r="41" spans="1:6" ht="16.5" customHeight="1">
      <c r="A41" s="324">
        <v>38</v>
      </c>
      <c r="B41" s="310" t="s">
        <v>832</v>
      </c>
      <c r="C41" s="349" t="s">
        <v>397</v>
      </c>
      <c r="D41" s="350">
        <v>0</v>
      </c>
      <c r="E41" s="350">
        <v>14290</v>
      </c>
      <c r="F41" s="350">
        <v>17254129</v>
      </c>
    </row>
    <row r="42" spans="1:6" ht="16.5" customHeight="1">
      <c r="A42" s="329">
        <v>39</v>
      </c>
      <c r="B42" s="317" t="s">
        <v>833</v>
      </c>
      <c r="C42" s="347" t="s">
        <v>398</v>
      </c>
      <c r="D42" s="348">
        <v>0</v>
      </c>
      <c r="E42" s="348">
        <v>5360</v>
      </c>
      <c r="F42" s="348">
        <v>17248769</v>
      </c>
    </row>
    <row r="43" spans="1:6" ht="16.5" customHeight="1">
      <c r="A43" s="324">
        <v>40</v>
      </c>
      <c r="B43" s="310" t="s">
        <v>834</v>
      </c>
      <c r="C43" s="349" t="s">
        <v>399</v>
      </c>
      <c r="D43" s="350">
        <v>0</v>
      </c>
      <c r="E43" s="350">
        <v>2000</v>
      </c>
      <c r="F43" s="350">
        <v>17246769</v>
      </c>
    </row>
    <row r="44" spans="1:6" ht="16.5" customHeight="1">
      <c r="A44" s="329">
        <v>41</v>
      </c>
      <c r="B44" s="317" t="s">
        <v>835</v>
      </c>
      <c r="C44" s="347" t="s">
        <v>400</v>
      </c>
      <c r="D44" s="348">
        <v>0</v>
      </c>
      <c r="E44" s="348">
        <v>44000</v>
      </c>
      <c r="F44" s="348">
        <v>17202769</v>
      </c>
    </row>
    <row r="45" spans="1:6" ht="16.5" customHeight="1">
      <c r="A45" s="324">
        <v>42</v>
      </c>
      <c r="B45" s="310" t="s">
        <v>836</v>
      </c>
      <c r="C45" s="349" t="s">
        <v>401</v>
      </c>
      <c r="D45" s="350">
        <v>25600</v>
      </c>
      <c r="E45" s="350">
        <v>0</v>
      </c>
      <c r="F45" s="350">
        <v>17228369</v>
      </c>
    </row>
    <row r="46" spans="1:6" ht="16.5" customHeight="1">
      <c r="A46" s="329">
        <v>43</v>
      </c>
      <c r="B46" s="317" t="s">
        <v>836</v>
      </c>
      <c r="C46" s="347" t="s">
        <v>402</v>
      </c>
      <c r="D46" s="348">
        <v>20900</v>
      </c>
      <c r="E46" s="348">
        <v>0</v>
      </c>
      <c r="F46" s="348">
        <v>17249269</v>
      </c>
    </row>
    <row r="47" spans="1:6" ht="16.5" customHeight="1">
      <c r="A47" s="324">
        <v>44</v>
      </c>
      <c r="B47" s="310" t="s">
        <v>836</v>
      </c>
      <c r="C47" s="349" t="s">
        <v>403</v>
      </c>
      <c r="D47" s="350">
        <v>87800</v>
      </c>
      <c r="E47" s="350">
        <v>0</v>
      </c>
      <c r="F47" s="350">
        <v>17337069</v>
      </c>
    </row>
    <row r="48" spans="1:6" ht="16.5" customHeight="1">
      <c r="A48" s="329">
        <v>45</v>
      </c>
      <c r="B48" s="317" t="s">
        <v>836</v>
      </c>
      <c r="C48" s="347" t="s">
        <v>404</v>
      </c>
      <c r="D48" s="348">
        <v>53600</v>
      </c>
      <c r="E48" s="348">
        <v>0</v>
      </c>
      <c r="F48" s="348">
        <v>17390669</v>
      </c>
    </row>
    <row r="49" spans="1:6" ht="16.5" customHeight="1">
      <c r="A49" s="324">
        <v>46</v>
      </c>
      <c r="B49" s="310" t="s">
        <v>836</v>
      </c>
      <c r="C49" s="349" t="s">
        <v>405</v>
      </c>
      <c r="D49" s="350">
        <v>63500</v>
      </c>
      <c r="E49" s="350">
        <v>0</v>
      </c>
      <c r="F49" s="350">
        <v>17454169</v>
      </c>
    </row>
    <row r="50" spans="1:6" ht="16.5" customHeight="1">
      <c r="A50" s="329">
        <v>47</v>
      </c>
      <c r="B50" s="317" t="s">
        <v>836</v>
      </c>
      <c r="C50" s="347" t="s">
        <v>406</v>
      </c>
      <c r="D50" s="348">
        <v>76300</v>
      </c>
      <c r="E50" s="348">
        <v>0</v>
      </c>
      <c r="F50" s="348">
        <v>17530469</v>
      </c>
    </row>
    <row r="51" spans="1:6" ht="16.5" customHeight="1">
      <c r="A51" s="324">
        <v>48</v>
      </c>
      <c r="B51" s="310" t="s">
        <v>836</v>
      </c>
      <c r="C51" s="349" t="s">
        <v>407</v>
      </c>
      <c r="D51" s="350">
        <v>93300</v>
      </c>
      <c r="E51" s="350">
        <v>0</v>
      </c>
      <c r="F51" s="350">
        <v>17623769</v>
      </c>
    </row>
    <row r="52" spans="1:6" ht="16.5" customHeight="1">
      <c r="A52" s="329">
        <v>49</v>
      </c>
      <c r="B52" s="317" t="s">
        <v>836</v>
      </c>
      <c r="C52" s="347" t="s">
        <v>408</v>
      </c>
      <c r="D52" s="348">
        <v>87900</v>
      </c>
      <c r="E52" s="348">
        <v>0</v>
      </c>
      <c r="F52" s="348">
        <v>17711669</v>
      </c>
    </row>
    <row r="53" spans="1:6" ht="16.5" customHeight="1">
      <c r="A53" s="324">
        <v>50</v>
      </c>
      <c r="B53" s="310" t="s">
        <v>837</v>
      </c>
      <c r="C53" s="349" t="s">
        <v>373</v>
      </c>
      <c r="D53" s="350">
        <v>200000</v>
      </c>
      <c r="E53" s="350">
        <v>0</v>
      </c>
      <c r="F53" s="350">
        <v>17911669</v>
      </c>
    </row>
    <row r="54" spans="1:6" ht="16.5" customHeight="1">
      <c r="A54" s="329">
        <v>51</v>
      </c>
      <c r="B54" s="317"/>
      <c r="C54" s="325" t="s">
        <v>797</v>
      </c>
      <c r="D54" s="351">
        <v>22961463</v>
      </c>
      <c r="E54" s="351">
        <v>5049794</v>
      </c>
      <c r="F54" s="351">
        <v>17911669</v>
      </c>
    </row>
    <row r="55" spans="1:6" ht="16.5" customHeight="1">
      <c r="A55" s="324">
        <v>52</v>
      </c>
      <c r="B55" s="310" t="s">
        <v>838</v>
      </c>
      <c r="C55" s="349" t="s">
        <v>409</v>
      </c>
      <c r="D55" s="350">
        <v>0</v>
      </c>
      <c r="E55" s="350">
        <v>1111800</v>
      </c>
      <c r="F55" s="350">
        <v>16799869</v>
      </c>
    </row>
    <row r="56" spans="1:6" ht="16.5" customHeight="1">
      <c r="A56" s="329">
        <v>53</v>
      </c>
      <c r="B56" s="317" t="s">
        <v>839</v>
      </c>
      <c r="C56" s="347" t="s">
        <v>410</v>
      </c>
      <c r="D56" s="348">
        <v>0</v>
      </c>
      <c r="E56" s="348">
        <v>60000</v>
      </c>
      <c r="F56" s="348">
        <v>16739869</v>
      </c>
    </row>
    <row r="57" spans="1:6" ht="16.5" customHeight="1">
      <c r="A57" s="324">
        <v>54</v>
      </c>
      <c r="B57" s="310" t="s">
        <v>840</v>
      </c>
      <c r="C57" s="349" t="s">
        <v>411</v>
      </c>
      <c r="D57" s="350">
        <v>0</v>
      </c>
      <c r="E57" s="350">
        <v>240000</v>
      </c>
      <c r="F57" s="350">
        <v>16499869</v>
      </c>
    </row>
    <row r="58" spans="1:6" ht="16.5" customHeight="1">
      <c r="A58" s="329">
        <v>55</v>
      </c>
      <c r="B58" s="317" t="s">
        <v>841</v>
      </c>
      <c r="C58" s="347" t="s">
        <v>412</v>
      </c>
      <c r="D58" s="348">
        <v>0</v>
      </c>
      <c r="E58" s="348">
        <v>31600</v>
      </c>
      <c r="F58" s="348">
        <v>16468269</v>
      </c>
    </row>
    <row r="59" spans="1:6" ht="16.5" customHeight="1">
      <c r="A59" s="324">
        <v>56</v>
      </c>
      <c r="B59" s="310" t="s">
        <v>842</v>
      </c>
      <c r="C59" s="349" t="s">
        <v>413</v>
      </c>
      <c r="D59" s="350">
        <v>0</v>
      </c>
      <c r="E59" s="350">
        <v>79750</v>
      </c>
      <c r="F59" s="350">
        <v>16388519</v>
      </c>
    </row>
    <row r="60" spans="1:6" ht="16.5" customHeight="1">
      <c r="A60" s="329">
        <v>57</v>
      </c>
      <c r="B60" s="317" t="s">
        <v>843</v>
      </c>
      <c r="C60" s="347" t="s">
        <v>414</v>
      </c>
      <c r="D60" s="348">
        <v>0</v>
      </c>
      <c r="E60" s="348">
        <v>39900</v>
      </c>
      <c r="F60" s="348">
        <v>16348619</v>
      </c>
    </row>
    <row r="61" spans="1:6" ht="16.5" customHeight="1">
      <c r="A61" s="324">
        <v>58</v>
      </c>
      <c r="B61" s="310" t="s">
        <v>844</v>
      </c>
      <c r="C61" s="349" t="s">
        <v>415</v>
      </c>
      <c r="D61" s="350">
        <v>0</v>
      </c>
      <c r="E61" s="350">
        <v>86800</v>
      </c>
      <c r="F61" s="350">
        <v>16261819</v>
      </c>
    </row>
    <row r="62" spans="1:6" ht="16.5" customHeight="1">
      <c r="A62" s="329">
        <v>59</v>
      </c>
      <c r="B62" s="317" t="s">
        <v>845</v>
      </c>
      <c r="C62" s="347" t="s">
        <v>416</v>
      </c>
      <c r="D62" s="348">
        <v>57300</v>
      </c>
      <c r="E62" s="348">
        <v>0</v>
      </c>
      <c r="F62" s="348">
        <v>16319119</v>
      </c>
    </row>
    <row r="63" spans="1:6" ht="16.5" customHeight="1">
      <c r="A63" s="324">
        <v>60</v>
      </c>
      <c r="B63" s="310" t="s">
        <v>845</v>
      </c>
      <c r="C63" s="349" t="s">
        <v>417</v>
      </c>
      <c r="D63" s="350">
        <v>94400</v>
      </c>
      <c r="E63" s="350">
        <v>0</v>
      </c>
      <c r="F63" s="350">
        <v>16413519</v>
      </c>
    </row>
    <row r="64" spans="1:6" ht="16.5" customHeight="1">
      <c r="A64" s="329">
        <v>61</v>
      </c>
      <c r="B64" s="317" t="s">
        <v>845</v>
      </c>
      <c r="C64" s="347" t="s">
        <v>418</v>
      </c>
      <c r="D64" s="348">
        <v>14100</v>
      </c>
      <c r="E64" s="348">
        <v>0</v>
      </c>
      <c r="F64" s="348">
        <v>16427619</v>
      </c>
    </row>
    <row r="65" spans="1:6" ht="16.5" customHeight="1">
      <c r="A65" s="324">
        <v>62</v>
      </c>
      <c r="B65" s="310" t="s">
        <v>846</v>
      </c>
      <c r="C65" s="349" t="s">
        <v>368</v>
      </c>
      <c r="D65" s="350">
        <v>0</v>
      </c>
      <c r="E65" s="350">
        <v>36000</v>
      </c>
      <c r="F65" s="350">
        <v>16391619</v>
      </c>
    </row>
    <row r="66" spans="1:6" ht="16.5" customHeight="1">
      <c r="A66" s="329">
        <v>63</v>
      </c>
      <c r="B66" s="317" t="s">
        <v>847</v>
      </c>
      <c r="C66" s="347" t="s">
        <v>419</v>
      </c>
      <c r="D66" s="348">
        <v>0</v>
      </c>
      <c r="E66" s="348">
        <v>14290</v>
      </c>
      <c r="F66" s="348">
        <v>16377329</v>
      </c>
    </row>
    <row r="67" spans="1:6" ht="16.5" customHeight="1">
      <c r="A67" s="324">
        <v>64</v>
      </c>
      <c r="B67" s="310" t="s">
        <v>848</v>
      </c>
      <c r="C67" s="349" t="s">
        <v>420</v>
      </c>
      <c r="D67" s="350">
        <v>0</v>
      </c>
      <c r="E67" s="350">
        <v>66000</v>
      </c>
      <c r="F67" s="350">
        <v>16311329</v>
      </c>
    </row>
    <row r="68" spans="1:6" ht="16.5" customHeight="1">
      <c r="A68" s="329">
        <v>65</v>
      </c>
      <c r="B68" s="317" t="s">
        <v>849</v>
      </c>
      <c r="C68" s="347" t="s">
        <v>421</v>
      </c>
      <c r="D68" s="348">
        <v>0</v>
      </c>
      <c r="E68" s="348">
        <v>12080</v>
      </c>
      <c r="F68" s="348">
        <v>16299249</v>
      </c>
    </row>
    <row r="69" spans="1:6" ht="16.5" customHeight="1">
      <c r="A69" s="324">
        <v>66</v>
      </c>
      <c r="B69" s="310" t="s">
        <v>850</v>
      </c>
      <c r="C69" s="349" t="s">
        <v>422</v>
      </c>
      <c r="D69" s="350">
        <v>0</v>
      </c>
      <c r="E69" s="350">
        <v>7750</v>
      </c>
      <c r="F69" s="350">
        <v>16291499</v>
      </c>
    </row>
    <row r="70" spans="1:6" ht="16.5" customHeight="1">
      <c r="A70" s="329">
        <v>67</v>
      </c>
      <c r="B70" s="317" t="s">
        <v>851</v>
      </c>
      <c r="C70" s="347" t="s">
        <v>423</v>
      </c>
      <c r="D70" s="348">
        <v>0</v>
      </c>
      <c r="E70" s="348">
        <v>84000</v>
      </c>
      <c r="F70" s="348">
        <v>16207499</v>
      </c>
    </row>
    <row r="71" spans="1:6" ht="16.5" customHeight="1">
      <c r="A71" s="324">
        <v>68</v>
      </c>
      <c r="B71" s="310" t="s">
        <v>852</v>
      </c>
      <c r="C71" s="349" t="s">
        <v>424</v>
      </c>
      <c r="D71" s="350">
        <v>0</v>
      </c>
      <c r="E71" s="350">
        <v>193600</v>
      </c>
      <c r="F71" s="350">
        <v>16013899</v>
      </c>
    </row>
    <row r="72" spans="1:6" ht="16.5" customHeight="1">
      <c r="A72" s="329">
        <v>69</v>
      </c>
      <c r="B72" s="317" t="s">
        <v>853</v>
      </c>
      <c r="C72" s="347" t="s">
        <v>425</v>
      </c>
      <c r="D72" s="348">
        <v>10000</v>
      </c>
      <c r="E72" s="348">
        <v>0</v>
      </c>
      <c r="F72" s="348">
        <v>16023899</v>
      </c>
    </row>
    <row r="73" spans="1:6" ht="16.5" customHeight="1">
      <c r="A73" s="324">
        <v>70</v>
      </c>
      <c r="B73" s="310" t="s">
        <v>854</v>
      </c>
      <c r="C73" s="349" t="s">
        <v>426</v>
      </c>
      <c r="D73" s="350">
        <v>0</v>
      </c>
      <c r="E73" s="350">
        <v>1853000</v>
      </c>
      <c r="F73" s="350">
        <v>14170899</v>
      </c>
    </row>
    <row r="74" spans="1:6" ht="16.5" customHeight="1">
      <c r="A74" s="329">
        <v>71</v>
      </c>
      <c r="B74" s="317" t="s">
        <v>854</v>
      </c>
      <c r="C74" s="347" t="s">
        <v>427</v>
      </c>
      <c r="D74" s="348">
        <v>0</v>
      </c>
      <c r="E74" s="348">
        <v>40000</v>
      </c>
      <c r="F74" s="348">
        <v>14130899</v>
      </c>
    </row>
    <row r="75" spans="1:6" ht="16.5" customHeight="1">
      <c r="A75" s="324">
        <v>72</v>
      </c>
      <c r="B75" s="310" t="s">
        <v>855</v>
      </c>
      <c r="C75" s="349" t="s">
        <v>428</v>
      </c>
      <c r="D75" s="350">
        <v>0</v>
      </c>
      <c r="E75" s="350">
        <v>584090</v>
      </c>
      <c r="F75" s="350">
        <v>13546809</v>
      </c>
    </row>
    <row r="76" spans="1:6" ht="16.5" customHeight="1">
      <c r="A76" s="329">
        <v>73</v>
      </c>
      <c r="B76" s="317" t="s">
        <v>856</v>
      </c>
      <c r="C76" s="347" t="s">
        <v>428</v>
      </c>
      <c r="D76" s="348">
        <v>0</v>
      </c>
      <c r="E76" s="348">
        <v>876130</v>
      </c>
      <c r="F76" s="348">
        <v>12670679</v>
      </c>
    </row>
    <row r="77" spans="1:6" ht="16.5" customHeight="1">
      <c r="A77" s="324">
        <v>74</v>
      </c>
      <c r="B77" s="310" t="s">
        <v>857</v>
      </c>
      <c r="C77" s="349" t="s">
        <v>429</v>
      </c>
      <c r="D77" s="350">
        <v>0</v>
      </c>
      <c r="E77" s="350">
        <v>292670</v>
      </c>
      <c r="F77" s="350">
        <v>12378009</v>
      </c>
    </row>
    <row r="78" spans="1:6" ht="16.5" customHeight="1">
      <c r="A78" s="329">
        <v>75</v>
      </c>
      <c r="B78" s="317" t="s">
        <v>858</v>
      </c>
      <c r="C78" s="347" t="s">
        <v>430</v>
      </c>
      <c r="D78" s="348">
        <v>0</v>
      </c>
      <c r="E78" s="348">
        <v>56870</v>
      </c>
      <c r="F78" s="348">
        <v>12321139</v>
      </c>
    </row>
    <row r="79" spans="1:6" ht="16.5" customHeight="1">
      <c r="A79" s="324">
        <v>76</v>
      </c>
      <c r="B79" s="310" t="s">
        <v>858</v>
      </c>
      <c r="C79" s="349" t="s">
        <v>430</v>
      </c>
      <c r="D79" s="350">
        <v>0</v>
      </c>
      <c r="E79" s="350">
        <v>85310</v>
      </c>
      <c r="F79" s="350">
        <v>12235829</v>
      </c>
    </row>
    <row r="80" spans="1:6" ht="16.5" customHeight="1">
      <c r="A80" s="329">
        <v>77</v>
      </c>
      <c r="B80" s="317" t="s">
        <v>859</v>
      </c>
      <c r="C80" s="347" t="s">
        <v>431</v>
      </c>
      <c r="D80" s="348">
        <v>0</v>
      </c>
      <c r="E80" s="348">
        <v>250400</v>
      </c>
      <c r="F80" s="348">
        <v>11985429</v>
      </c>
    </row>
    <row r="81" spans="1:6" ht="16.5" customHeight="1">
      <c r="A81" s="324">
        <v>78</v>
      </c>
      <c r="B81" s="310" t="s">
        <v>860</v>
      </c>
      <c r="C81" s="349" t="s">
        <v>432</v>
      </c>
      <c r="D81" s="350">
        <v>0</v>
      </c>
      <c r="E81" s="350">
        <v>73011</v>
      </c>
      <c r="F81" s="350">
        <v>11912418</v>
      </c>
    </row>
    <row r="82" spans="1:6" ht="16.5" customHeight="1">
      <c r="A82" s="329">
        <v>79</v>
      </c>
      <c r="B82" s="317" t="s">
        <v>861</v>
      </c>
      <c r="C82" s="347" t="s">
        <v>433</v>
      </c>
      <c r="D82" s="348">
        <v>0</v>
      </c>
      <c r="E82" s="348">
        <v>440000</v>
      </c>
      <c r="F82" s="348">
        <v>11472418</v>
      </c>
    </row>
    <row r="83" spans="1:6" ht="16.5" customHeight="1">
      <c r="A83" s="324">
        <v>80</v>
      </c>
      <c r="B83" s="310" t="s">
        <v>862</v>
      </c>
      <c r="C83" s="349" t="s">
        <v>434</v>
      </c>
      <c r="D83" s="350">
        <v>0</v>
      </c>
      <c r="E83" s="350">
        <v>29900</v>
      </c>
      <c r="F83" s="350">
        <v>11442518</v>
      </c>
    </row>
    <row r="84" spans="1:6" ht="16.5" customHeight="1">
      <c r="A84" s="329">
        <v>81</v>
      </c>
      <c r="B84" s="317" t="s">
        <v>863</v>
      </c>
      <c r="C84" s="347" t="s">
        <v>435</v>
      </c>
      <c r="D84" s="348">
        <v>10000</v>
      </c>
      <c r="E84" s="348">
        <v>0</v>
      </c>
      <c r="F84" s="348">
        <v>11452518</v>
      </c>
    </row>
    <row r="85" spans="1:6" ht="16.5" customHeight="1">
      <c r="A85" s="324">
        <v>82</v>
      </c>
      <c r="B85" s="310" t="s">
        <v>864</v>
      </c>
      <c r="C85" s="349" t="s">
        <v>436</v>
      </c>
      <c r="D85" s="350">
        <v>26100</v>
      </c>
      <c r="E85" s="350">
        <v>0</v>
      </c>
      <c r="F85" s="350">
        <v>11478618</v>
      </c>
    </row>
    <row r="86" spans="1:6" ht="16.5" customHeight="1">
      <c r="A86" s="329">
        <v>83</v>
      </c>
      <c r="B86" s="317" t="s">
        <v>864</v>
      </c>
      <c r="C86" s="347" t="s">
        <v>437</v>
      </c>
      <c r="D86" s="348">
        <v>39000</v>
      </c>
      <c r="E86" s="348">
        <v>0</v>
      </c>
      <c r="F86" s="348">
        <v>11517618</v>
      </c>
    </row>
    <row r="87" spans="1:6" ht="16.5" customHeight="1">
      <c r="A87" s="324">
        <v>84</v>
      </c>
      <c r="B87" s="310" t="s">
        <v>864</v>
      </c>
      <c r="C87" s="349" t="s">
        <v>438</v>
      </c>
      <c r="D87" s="350">
        <v>54000</v>
      </c>
      <c r="E87" s="350">
        <v>0</v>
      </c>
      <c r="F87" s="350">
        <v>11571618</v>
      </c>
    </row>
    <row r="88" spans="1:6" ht="16.5" customHeight="1">
      <c r="A88" s="329">
        <v>85</v>
      </c>
      <c r="B88" s="317" t="s">
        <v>864</v>
      </c>
      <c r="C88" s="347" t="s">
        <v>439</v>
      </c>
      <c r="D88" s="348">
        <v>41400</v>
      </c>
      <c r="E88" s="348">
        <v>0</v>
      </c>
      <c r="F88" s="348">
        <v>11613018</v>
      </c>
    </row>
    <row r="89" spans="1:6" ht="16.5" customHeight="1">
      <c r="A89" s="324">
        <v>86</v>
      </c>
      <c r="B89" s="310" t="s">
        <v>865</v>
      </c>
      <c r="C89" s="349" t="s">
        <v>368</v>
      </c>
      <c r="D89" s="350">
        <v>0</v>
      </c>
      <c r="E89" s="350">
        <v>38000</v>
      </c>
      <c r="F89" s="350">
        <v>11575018</v>
      </c>
    </row>
    <row r="90" spans="1:6" ht="16.5" customHeight="1">
      <c r="A90" s="329">
        <v>87</v>
      </c>
      <c r="B90" s="317" t="s">
        <v>866</v>
      </c>
      <c r="C90" s="347" t="s">
        <v>435</v>
      </c>
      <c r="D90" s="348">
        <v>10000</v>
      </c>
      <c r="E90" s="348">
        <v>0</v>
      </c>
      <c r="F90" s="348">
        <v>11585018</v>
      </c>
    </row>
    <row r="91" spans="1:6" ht="16.5" customHeight="1">
      <c r="A91" s="324">
        <v>88</v>
      </c>
      <c r="B91" s="310" t="s">
        <v>867</v>
      </c>
      <c r="C91" s="349" t="s">
        <v>435</v>
      </c>
      <c r="D91" s="350">
        <v>200000</v>
      </c>
      <c r="E91" s="350">
        <v>0</v>
      </c>
      <c r="F91" s="350">
        <v>11785018</v>
      </c>
    </row>
    <row r="92" spans="1:6" ht="16.5" customHeight="1">
      <c r="A92" s="329">
        <v>89</v>
      </c>
      <c r="B92" s="317"/>
      <c r="C92" s="325" t="s">
        <v>797</v>
      </c>
      <c r="D92" s="351">
        <v>556300</v>
      </c>
      <c r="E92" s="351">
        <v>6682951</v>
      </c>
      <c r="F92" s="351">
        <v>-6126651</v>
      </c>
    </row>
    <row r="93" spans="1:6" ht="16.5" customHeight="1">
      <c r="A93" s="324">
        <v>90</v>
      </c>
      <c r="B93" s="310" t="s">
        <v>868</v>
      </c>
      <c r="C93" s="349" t="s">
        <v>412</v>
      </c>
      <c r="D93" s="350">
        <v>0</v>
      </c>
      <c r="E93" s="350">
        <v>64000</v>
      </c>
      <c r="F93" s="350">
        <v>11721018</v>
      </c>
    </row>
    <row r="94" spans="1:6" ht="16.5" customHeight="1">
      <c r="A94" s="329">
        <v>91</v>
      </c>
      <c r="B94" s="317" t="s">
        <v>869</v>
      </c>
      <c r="C94" s="347" t="s">
        <v>440</v>
      </c>
      <c r="D94" s="348">
        <v>0</v>
      </c>
      <c r="E94" s="348">
        <v>23310</v>
      </c>
      <c r="F94" s="348">
        <v>11697708</v>
      </c>
    </row>
    <row r="95" spans="1:6" ht="16.5" customHeight="1">
      <c r="A95" s="324">
        <v>92</v>
      </c>
      <c r="B95" s="310" t="s">
        <v>870</v>
      </c>
      <c r="C95" s="349" t="s">
        <v>441</v>
      </c>
      <c r="D95" s="350">
        <v>0</v>
      </c>
      <c r="E95" s="350">
        <v>142900</v>
      </c>
      <c r="F95" s="350">
        <v>11554808</v>
      </c>
    </row>
    <row r="96" spans="1:6" ht="16.5" customHeight="1">
      <c r="A96" s="329">
        <v>93</v>
      </c>
      <c r="B96" s="317" t="s">
        <v>871</v>
      </c>
      <c r="C96" s="347" t="s">
        <v>410</v>
      </c>
      <c r="D96" s="348">
        <v>0</v>
      </c>
      <c r="E96" s="348">
        <v>66000</v>
      </c>
      <c r="F96" s="348">
        <v>11488808</v>
      </c>
    </row>
    <row r="97" spans="1:6" ht="16.5" customHeight="1">
      <c r="A97" s="324">
        <v>94</v>
      </c>
      <c r="B97" s="310" t="s">
        <v>872</v>
      </c>
      <c r="C97" s="349" t="s">
        <v>442</v>
      </c>
      <c r="D97" s="350">
        <v>0</v>
      </c>
      <c r="E97" s="350">
        <v>9150</v>
      </c>
      <c r="F97" s="350">
        <v>11479658</v>
      </c>
    </row>
    <row r="98" spans="1:6" ht="16.5" customHeight="1">
      <c r="A98" s="329">
        <v>95</v>
      </c>
      <c r="B98" s="317" t="s">
        <v>873</v>
      </c>
      <c r="C98" s="347" t="s">
        <v>443</v>
      </c>
      <c r="D98" s="348">
        <v>0</v>
      </c>
      <c r="E98" s="348">
        <v>32000</v>
      </c>
      <c r="F98" s="348">
        <v>11447658</v>
      </c>
    </row>
    <row r="99" spans="1:6" ht="16.5" customHeight="1">
      <c r="A99" s="324">
        <v>96</v>
      </c>
      <c r="B99" s="310" t="s">
        <v>874</v>
      </c>
      <c r="C99" s="349" t="s">
        <v>444</v>
      </c>
      <c r="D99" s="350">
        <v>0</v>
      </c>
      <c r="E99" s="350">
        <v>230000</v>
      </c>
      <c r="F99" s="350">
        <v>11217658</v>
      </c>
    </row>
    <row r="100" spans="1:6" ht="16.5" customHeight="1">
      <c r="A100" s="329">
        <v>97</v>
      </c>
      <c r="B100" s="317" t="s">
        <v>875</v>
      </c>
      <c r="C100" s="347" t="s">
        <v>445</v>
      </c>
      <c r="D100" s="348">
        <v>52500</v>
      </c>
      <c r="E100" s="348">
        <v>0</v>
      </c>
      <c r="F100" s="348">
        <v>11270158</v>
      </c>
    </row>
    <row r="101" spans="1:6" ht="16.5" customHeight="1">
      <c r="A101" s="324">
        <v>98</v>
      </c>
      <c r="B101" s="310" t="s">
        <v>875</v>
      </c>
      <c r="C101" s="349" t="s">
        <v>446</v>
      </c>
      <c r="D101" s="350">
        <v>39000</v>
      </c>
      <c r="E101" s="350">
        <v>0</v>
      </c>
      <c r="F101" s="350">
        <v>11309158</v>
      </c>
    </row>
    <row r="102" spans="1:6" ht="16.5" customHeight="1">
      <c r="A102" s="329">
        <v>99</v>
      </c>
      <c r="B102" s="317" t="s">
        <v>875</v>
      </c>
      <c r="C102" s="347" t="s">
        <v>447</v>
      </c>
      <c r="D102" s="348">
        <v>60600</v>
      </c>
      <c r="E102" s="348">
        <v>0</v>
      </c>
      <c r="F102" s="348">
        <v>11369758</v>
      </c>
    </row>
    <row r="103" spans="1:6" ht="16.5" customHeight="1">
      <c r="A103" s="324">
        <v>100</v>
      </c>
      <c r="B103" s="310" t="s">
        <v>876</v>
      </c>
      <c r="C103" s="349" t="s">
        <v>368</v>
      </c>
      <c r="D103" s="350">
        <v>0</v>
      </c>
      <c r="E103" s="350">
        <v>37000</v>
      </c>
      <c r="F103" s="350">
        <v>11332758</v>
      </c>
    </row>
    <row r="104" spans="1:6" ht="16.5" customHeight="1">
      <c r="A104" s="329">
        <v>101</v>
      </c>
      <c r="B104" s="317" t="s">
        <v>877</v>
      </c>
      <c r="C104" s="347" t="s">
        <v>448</v>
      </c>
      <c r="D104" s="348">
        <v>0</v>
      </c>
      <c r="E104" s="348">
        <v>2600</v>
      </c>
      <c r="F104" s="348">
        <v>11330158</v>
      </c>
    </row>
    <row r="105" spans="1:6" ht="16.5" customHeight="1">
      <c r="A105" s="324">
        <v>102</v>
      </c>
      <c r="B105" s="310" t="s">
        <v>878</v>
      </c>
      <c r="C105" s="349" t="s">
        <v>449</v>
      </c>
      <c r="D105" s="350">
        <v>0</v>
      </c>
      <c r="E105" s="350">
        <v>20000</v>
      </c>
      <c r="F105" s="350">
        <v>11310158</v>
      </c>
    </row>
    <row r="106" spans="1:6" ht="16.5" customHeight="1">
      <c r="A106" s="329">
        <v>103</v>
      </c>
      <c r="B106" s="317" t="s">
        <v>879</v>
      </c>
      <c r="C106" s="347" t="s">
        <v>450</v>
      </c>
      <c r="D106" s="348">
        <v>60900</v>
      </c>
      <c r="E106" s="348">
        <v>0</v>
      </c>
      <c r="F106" s="348">
        <v>11371058</v>
      </c>
    </row>
    <row r="107" spans="1:6" ht="16.5" customHeight="1">
      <c r="A107" s="324">
        <v>104</v>
      </c>
      <c r="B107" s="310" t="s">
        <v>879</v>
      </c>
      <c r="C107" s="349" t="s">
        <v>451</v>
      </c>
      <c r="D107" s="350">
        <v>45300</v>
      </c>
      <c r="E107" s="350">
        <v>0</v>
      </c>
      <c r="F107" s="350">
        <v>11416358</v>
      </c>
    </row>
    <row r="108" spans="1:6" ht="16.5" customHeight="1">
      <c r="A108" s="329">
        <v>105</v>
      </c>
      <c r="B108" s="317" t="s">
        <v>880</v>
      </c>
      <c r="C108" s="347" t="s">
        <v>452</v>
      </c>
      <c r="D108" s="348">
        <v>0</v>
      </c>
      <c r="E108" s="348">
        <v>65940</v>
      </c>
      <c r="F108" s="348">
        <v>11350418</v>
      </c>
    </row>
    <row r="109" spans="1:6" ht="16.5" customHeight="1">
      <c r="A109" s="324">
        <v>106</v>
      </c>
      <c r="B109" s="310" t="s">
        <v>881</v>
      </c>
      <c r="C109" s="349" t="s">
        <v>368</v>
      </c>
      <c r="D109" s="350">
        <v>0</v>
      </c>
      <c r="E109" s="350">
        <v>39000</v>
      </c>
      <c r="F109" s="350">
        <v>11311418</v>
      </c>
    </row>
    <row r="110" spans="1:6" ht="16.5" customHeight="1">
      <c r="A110" s="329">
        <v>107</v>
      </c>
      <c r="B110" s="317" t="s">
        <v>882</v>
      </c>
      <c r="C110" s="347" t="s">
        <v>453</v>
      </c>
      <c r="D110" s="348">
        <v>0</v>
      </c>
      <c r="E110" s="348">
        <v>23310</v>
      </c>
      <c r="F110" s="348">
        <v>11288108</v>
      </c>
    </row>
    <row r="111" spans="1:6" ht="16.5" customHeight="1">
      <c r="A111" s="324">
        <v>108</v>
      </c>
      <c r="B111" s="310" t="s">
        <v>883</v>
      </c>
      <c r="C111" s="349" t="s">
        <v>454</v>
      </c>
      <c r="D111" s="350">
        <v>10000</v>
      </c>
      <c r="E111" s="350">
        <v>0</v>
      </c>
      <c r="F111" s="350">
        <v>11298108</v>
      </c>
    </row>
    <row r="112" spans="1:6" ht="16.5" customHeight="1">
      <c r="A112" s="329">
        <v>109</v>
      </c>
      <c r="B112" s="317" t="s">
        <v>884</v>
      </c>
      <c r="C112" s="347" t="s">
        <v>455</v>
      </c>
      <c r="D112" s="348">
        <v>0</v>
      </c>
      <c r="E112" s="348">
        <v>10000</v>
      </c>
      <c r="F112" s="348">
        <v>11288108</v>
      </c>
    </row>
    <row r="113" spans="1:6" ht="16.5" customHeight="1">
      <c r="A113" s="324">
        <v>110</v>
      </c>
      <c r="B113" s="310" t="s">
        <v>885</v>
      </c>
      <c r="C113" s="349" t="s">
        <v>456</v>
      </c>
      <c r="D113" s="350">
        <v>0</v>
      </c>
      <c r="E113" s="350">
        <v>13000</v>
      </c>
      <c r="F113" s="350">
        <v>11275108</v>
      </c>
    </row>
    <row r="114" spans="1:6" ht="16.5" customHeight="1">
      <c r="A114" s="329">
        <v>111</v>
      </c>
      <c r="B114" s="317" t="s">
        <v>886</v>
      </c>
      <c r="C114" s="347" t="s">
        <v>457</v>
      </c>
      <c r="D114" s="348">
        <v>0</v>
      </c>
      <c r="E114" s="348">
        <v>38100</v>
      </c>
      <c r="F114" s="348">
        <v>11237008</v>
      </c>
    </row>
    <row r="115" spans="1:6" ht="16.5" customHeight="1">
      <c r="A115" s="324">
        <v>112</v>
      </c>
      <c r="B115" s="310" t="s">
        <v>887</v>
      </c>
      <c r="C115" s="349" t="s">
        <v>458</v>
      </c>
      <c r="D115" s="350">
        <v>0</v>
      </c>
      <c r="E115" s="350">
        <v>7570</v>
      </c>
      <c r="F115" s="350">
        <v>11229438</v>
      </c>
    </row>
    <row r="116" spans="1:6" ht="16.5" customHeight="1">
      <c r="A116" s="329">
        <v>113</v>
      </c>
      <c r="B116" s="317" t="s">
        <v>888</v>
      </c>
      <c r="C116" s="347" t="s">
        <v>459</v>
      </c>
      <c r="D116" s="348">
        <v>0</v>
      </c>
      <c r="E116" s="348">
        <v>66000</v>
      </c>
      <c r="F116" s="348">
        <v>11163438</v>
      </c>
    </row>
    <row r="117" spans="1:6" ht="16.5" customHeight="1">
      <c r="A117" s="324">
        <v>114</v>
      </c>
      <c r="B117" s="310" t="s">
        <v>889</v>
      </c>
      <c r="C117" s="349" t="s">
        <v>460</v>
      </c>
      <c r="D117" s="350">
        <v>0</v>
      </c>
      <c r="E117" s="350">
        <v>7310</v>
      </c>
      <c r="F117" s="350">
        <v>11156128</v>
      </c>
    </row>
    <row r="118" spans="1:6" ht="16.5" customHeight="1">
      <c r="A118" s="329">
        <v>115</v>
      </c>
      <c r="B118" s="317" t="s">
        <v>890</v>
      </c>
      <c r="C118" s="347" t="s">
        <v>461</v>
      </c>
      <c r="D118" s="348">
        <v>39900</v>
      </c>
      <c r="E118" s="348">
        <v>0</v>
      </c>
      <c r="F118" s="348">
        <v>11196028</v>
      </c>
    </row>
    <row r="119" spans="1:6" ht="16.5" customHeight="1">
      <c r="A119" s="324">
        <v>116</v>
      </c>
      <c r="B119" s="310" t="s">
        <v>890</v>
      </c>
      <c r="C119" s="349" t="s">
        <v>462</v>
      </c>
      <c r="D119" s="350">
        <v>23700</v>
      </c>
      <c r="E119" s="350">
        <v>0</v>
      </c>
      <c r="F119" s="350">
        <v>11219728</v>
      </c>
    </row>
    <row r="120" spans="1:6" ht="16.5" customHeight="1">
      <c r="A120" s="329">
        <v>117</v>
      </c>
      <c r="B120" s="317" t="s">
        <v>891</v>
      </c>
      <c r="C120" s="347" t="s">
        <v>463</v>
      </c>
      <c r="D120" s="348">
        <v>0</v>
      </c>
      <c r="E120" s="348">
        <v>1964000</v>
      </c>
      <c r="F120" s="348">
        <v>9255728</v>
      </c>
    </row>
    <row r="121" spans="1:6" ht="16.5" customHeight="1">
      <c r="A121" s="324">
        <v>118</v>
      </c>
      <c r="B121" s="310" t="s">
        <v>891</v>
      </c>
      <c r="C121" s="349" t="s">
        <v>464</v>
      </c>
      <c r="D121" s="350">
        <v>0</v>
      </c>
      <c r="E121" s="350">
        <v>40000</v>
      </c>
      <c r="F121" s="350">
        <v>9215728</v>
      </c>
    </row>
    <row r="122" spans="1:6" ht="16.5" customHeight="1">
      <c r="A122" s="329">
        <v>119</v>
      </c>
      <c r="B122" s="317" t="s">
        <v>892</v>
      </c>
      <c r="C122" s="347" t="s">
        <v>465</v>
      </c>
      <c r="D122" s="348">
        <v>0</v>
      </c>
      <c r="E122" s="348">
        <v>193810</v>
      </c>
      <c r="F122" s="348">
        <v>9021918</v>
      </c>
    </row>
    <row r="123" spans="1:6" ht="16.5" customHeight="1">
      <c r="A123" s="324">
        <v>120</v>
      </c>
      <c r="B123" s="310" t="s">
        <v>893</v>
      </c>
      <c r="C123" s="349" t="s">
        <v>466</v>
      </c>
      <c r="D123" s="350">
        <v>0</v>
      </c>
      <c r="E123" s="350">
        <v>167000</v>
      </c>
      <c r="F123" s="350">
        <v>8854918</v>
      </c>
    </row>
    <row r="124" spans="1:6" ht="16.5" customHeight="1">
      <c r="A124" s="329">
        <v>121</v>
      </c>
      <c r="B124" s="317" t="s">
        <v>894</v>
      </c>
      <c r="C124" s="347" t="s">
        <v>467</v>
      </c>
      <c r="D124" s="348">
        <v>0</v>
      </c>
      <c r="E124" s="348">
        <v>1693850</v>
      </c>
      <c r="F124" s="348">
        <v>7161068</v>
      </c>
    </row>
    <row r="125" spans="1:6" ht="16.5" customHeight="1">
      <c r="A125" s="324">
        <v>122</v>
      </c>
      <c r="B125" s="310" t="s">
        <v>895</v>
      </c>
      <c r="C125" s="349" t="s">
        <v>468</v>
      </c>
      <c r="D125" s="350">
        <v>0</v>
      </c>
      <c r="E125" s="350">
        <v>164630</v>
      </c>
      <c r="F125" s="350">
        <v>6996438</v>
      </c>
    </row>
    <row r="126" spans="1:6" ht="16.5" customHeight="1">
      <c r="A126" s="329">
        <v>123</v>
      </c>
      <c r="B126" s="317" t="s">
        <v>896</v>
      </c>
      <c r="C126" s="347" t="s">
        <v>469</v>
      </c>
      <c r="D126" s="348">
        <v>0</v>
      </c>
      <c r="E126" s="348">
        <v>141154</v>
      </c>
      <c r="F126" s="348">
        <v>6855284</v>
      </c>
    </row>
    <row r="127" spans="1:6" ht="16.5" customHeight="1">
      <c r="A127" s="324">
        <v>124</v>
      </c>
      <c r="B127" s="310" t="s">
        <v>897</v>
      </c>
      <c r="C127" s="349" t="s">
        <v>470</v>
      </c>
      <c r="D127" s="350">
        <v>0</v>
      </c>
      <c r="E127" s="350">
        <v>440000</v>
      </c>
      <c r="F127" s="350">
        <v>6415284</v>
      </c>
    </row>
    <row r="128" spans="1:6" ht="16.5" customHeight="1">
      <c r="A128" s="329">
        <v>125</v>
      </c>
      <c r="B128" s="317" t="s">
        <v>898</v>
      </c>
      <c r="C128" s="347" t="s">
        <v>471</v>
      </c>
      <c r="D128" s="348">
        <v>0</v>
      </c>
      <c r="E128" s="348">
        <v>29900</v>
      </c>
      <c r="F128" s="348">
        <v>6385384</v>
      </c>
    </row>
    <row r="129" spans="1:6" ht="16.5" customHeight="1">
      <c r="A129" s="324">
        <v>126</v>
      </c>
      <c r="B129" s="310" t="s">
        <v>899</v>
      </c>
      <c r="C129" s="349" t="s">
        <v>454</v>
      </c>
      <c r="D129" s="350">
        <v>10000</v>
      </c>
      <c r="E129" s="350">
        <v>0</v>
      </c>
      <c r="F129" s="350">
        <v>6395384</v>
      </c>
    </row>
    <row r="130" spans="1:6" ht="16.5" customHeight="1">
      <c r="A130" s="329">
        <v>127</v>
      </c>
      <c r="B130" s="317" t="s">
        <v>900</v>
      </c>
      <c r="C130" s="347" t="s">
        <v>454</v>
      </c>
      <c r="D130" s="348">
        <v>10000</v>
      </c>
      <c r="E130" s="348">
        <v>0</v>
      </c>
      <c r="F130" s="348">
        <v>6405384</v>
      </c>
    </row>
    <row r="131" spans="1:6" ht="16.5" customHeight="1">
      <c r="A131" s="324">
        <v>128</v>
      </c>
      <c r="B131" s="310" t="s">
        <v>901</v>
      </c>
      <c r="C131" s="349" t="s">
        <v>368</v>
      </c>
      <c r="D131" s="350">
        <v>0</v>
      </c>
      <c r="E131" s="350">
        <v>40000</v>
      </c>
      <c r="F131" s="350">
        <v>6365384</v>
      </c>
    </row>
    <row r="132" spans="1:6" ht="16.5" customHeight="1">
      <c r="A132" s="329">
        <v>129</v>
      </c>
      <c r="B132" s="317" t="s">
        <v>902</v>
      </c>
      <c r="C132" s="347" t="s">
        <v>454</v>
      </c>
      <c r="D132" s="348">
        <v>200000</v>
      </c>
      <c r="E132" s="348">
        <v>0</v>
      </c>
      <c r="F132" s="348">
        <v>6565384</v>
      </c>
    </row>
    <row r="133" spans="1:6" ht="16.5" customHeight="1">
      <c r="A133" s="324">
        <v>130</v>
      </c>
      <c r="B133" s="310"/>
      <c r="C133" s="330" t="s">
        <v>797</v>
      </c>
      <c r="D133" s="346">
        <v>551900</v>
      </c>
      <c r="E133" s="346">
        <v>5771534</v>
      </c>
      <c r="F133" s="346">
        <v>-5219634</v>
      </c>
    </row>
    <row r="134" spans="1:6" ht="16.5" customHeight="1">
      <c r="A134" s="329">
        <v>131</v>
      </c>
      <c r="B134" s="317" t="s">
        <v>903</v>
      </c>
      <c r="C134" s="347" t="s">
        <v>472</v>
      </c>
      <c r="D134" s="348">
        <v>0</v>
      </c>
      <c r="E134" s="348">
        <v>53000</v>
      </c>
      <c r="F134" s="348">
        <v>6512384</v>
      </c>
    </row>
    <row r="135" spans="1:6" ht="16.5" customHeight="1">
      <c r="A135" s="324">
        <v>132</v>
      </c>
      <c r="B135" s="310" t="s">
        <v>904</v>
      </c>
      <c r="C135" s="349" t="s">
        <v>473</v>
      </c>
      <c r="D135" s="350">
        <v>55800</v>
      </c>
      <c r="E135" s="350">
        <v>0</v>
      </c>
      <c r="F135" s="350">
        <v>6568184</v>
      </c>
    </row>
    <row r="136" spans="1:6" ht="16.5" customHeight="1">
      <c r="A136" s="329">
        <v>133</v>
      </c>
      <c r="B136" s="317" t="s">
        <v>904</v>
      </c>
      <c r="C136" s="347" t="s">
        <v>474</v>
      </c>
      <c r="D136" s="348">
        <v>47500</v>
      </c>
      <c r="E136" s="348">
        <v>0</v>
      </c>
      <c r="F136" s="348">
        <v>6615684</v>
      </c>
    </row>
    <row r="137" spans="1:6" ht="16.5" customHeight="1">
      <c r="A137" s="324">
        <v>134</v>
      </c>
      <c r="B137" s="310" t="s">
        <v>904</v>
      </c>
      <c r="C137" s="349" t="s">
        <v>475</v>
      </c>
      <c r="D137" s="350">
        <v>43500</v>
      </c>
      <c r="E137" s="350">
        <v>0</v>
      </c>
      <c r="F137" s="350">
        <v>6659184</v>
      </c>
    </row>
    <row r="138" spans="1:6" ht="16.5" customHeight="1">
      <c r="A138" s="329">
        <v>135</v>
      </c>
      <c r="B138" s="317" t="s">
        <v>905</v>
      </c>
      <c r="C138" s="347" t="s">
        <v>476</v>
      </c>
      <c r="D138" s="348">
        <v>0</v>
      </c>
      <c r="E138" s="348">
        <v>230000</v>
      </c>
      <c r="F138" s="348">
        <v>6429184</v>
      </c>
    </row>
    <row r="139" spans="1:6" ht="16.5" customHeight="1">
      <c r="A139" s="324">
        <v>136</v>
      </c>
      <c r="B139" s="310" t="s">
        <v>906</v>
      </c>
      <c r="C139" s="349" t="s">
        <v>410</v>
      </c>
      <c r="D139" s="350">
        <v>0</v>
      </c>
      <c r="E139" s="350">
        <v>55000</v>
      </c>
      <c r="F139" s="350">
        <v>6374184</v>
      </c>
    </row>
    <row r="140" spans="1:6" ht="16.5" customHeight="1">
      <c r="A140" s="329">
        <v>137</v>
      </c>
      <c r="B140" s="317" t="s">
        <v>907</v>
      </c>
      <c r="C140" s="347" t="s">
        <v>477</v>
      </c>
      <c r="D140" s="348">
        <v>0</v>
      </c>
      <c r="E140" s="348">
        <v>21560</v>
      </c>
      <c r="F140" s="348">
        <v>6352624</v>
      </c>
    </row>
    <row r="141" spans="1:6" ht="16.5" customHeight="1">
      <c r="A141" s="324">
        <v>138</v>
      </c>
      <c r="B141" s="310" t="s">
        <v>908</v>
      </c>
      <c r="C141" s="349" t="s">
        <v>368</v>
      </c>
      <c r="D141" s="350">
        <v>0</v>
      </c>
      <c r="E141" s="350">
        <v>40000</v>
      </c>
      <c r="F141" s="350">
        <v>6312624</v>
      </c>
    </row>
    <row r="142" spans="1:6" ht="16.5" customHeight="1">
      <c r="A142" s="329">
        <v>139</v>
      </c>
      <c r="B142" s="317" t="s">
        <v>909</v>
      </c>
      <c r="C142" s="347" t="s">
        <v>478</v>
      </c>
      <c r="D142" s="348">
        <v>750000</v>
      </c>
      <c r="E142" s="348">
        <v>0</v>
      </c>
      <c r="F142" s="348">
        <v>7062624</v>
      </c>
    </row>
    <row r="143" spans="1:6" ht="16.5" customHeight="1">
      <c r="A143" s="324">
        <v>140</v>
      </c>
      <c r="B143" s="310" t="s">
        <v>910</v>
      </c>
      <c r="C143" s="349" t="s">
        <v>479</v>
      </c>
      <c r="D143" s="350">
        <v>0</v>
      </c>
      <c r="E143" s="350">
        <v>162500</v>
      </c>
      <c r="F143" s="350">
        <v>6900124</v>
      </c>
    </row>
    <row r="144" spans="1:6" ht="16.5" customHeight="1">
      <c r="A144" s="329">
        <v>141</v>
      </c>
      <c r="B144" s="317" t="s">
        <v>911</v>
      </c>
      <c r="C144" s="347" t="s">
        <v>480</v>
      </c>
      <c r="D144" s="348">
        <v>0</v>
      </c>
      <c r="E144" s="348">
        <v>564394</v>
      </c>
      <c r="F144" s="348">
        <v>6335730</v>
      </c>
    </row>
    <row r="145" spans="1:6" ht="16.5" customHeight="1">
      <c r="A145" s="324">
        <v>142</v>
      </c>
      <c r="B145" s="310" t="s">
        <v>912</v>
      </c>
      <c r="C145" s="349" t="s">
        <v>481</v>
      </c>
      <c r="D145" s="350">
        <v>48900</v>
      </c>
      <c r="E145" s="350">
        <v>0</v>
      </c>
      <c r="F145" s="350">
        <v>6384630</v>
      </c>
    </row>
    <row r="146" spans="1:6" ht="16.5" customHeight="1">
      <c r="A146" s="329">
        <v>143</v>
      </c>
      <c r="B146" s="317" t="s">
        <v>912</v>
      </c>
      <c r="C146" s="347" t="s">
        <v>482</v>
      </c>
      <c r="D146" s="348">
        <v>45300</v>
      </c>
      <c r="E146" s="348">
        <v>0</v>
      </c>
      <c r="F146" s="348">
        <v>6429930</v>
      </c>
    </row>
    <row r="147" spans="1:6" ht="16.5" customHeight="1">
      <c r="A147" s="324">
        <v>144</v>
      </c>
      <c r="B147" s="310" t="s">
        <v>913</v>
      </c>
      <c r="C147" s="349" t="s">
        <v>483</v>
      </c>
      <c r="D147" s="350">
        <v>162500</v>
      </c>
      <c r="E147" s="350">
        <v>0</v>
      </c>
      <c r="F147" s="350">
        <v>6592430</v>
      </c>
    </row>
    <row r="148" spans="1:6" ht="16.5" customHeight="1">
      <c r="A148" s="329">
        <v>145</v>
      </c>
      <c r="B148" s="317" t="s">
        <v>914</v>
      </c>
      <c r="C148" s="347" t="s">
        <v>484</v>
      </c>
      <c r="D148" s="348">
        <v>0</v>
      </c>
      <c r="E148" s="348">
        <v>69000</v>
      </c>
      <c r="F148" s="348">
        <v>6523430</v>
      </c>
    </row>
    <row r="149" spans="1:6" ht="16.5" customHeight="1">
      <c r="A149" s="324">
        <v>146</v>
      </c>
      <c r="B149" s="310" t="s">
        <v>915</v>
      </c>
      <c r="C149" s="349" t="s">
        <v>412</v>
      </c>
      <c r="D149" s="350">
        <v>0</v>
      </c>
      <c r="E149" s="350">
        <v>11000</v>
      </c>
      <c r="F149" s="350">
        <v>6512430</v>
      </c>
    </row>
    <row r="150" spans="1:6" ht="16.5" customHeight="1">
      <c r="A150" s="329">
        <v>147</v>
      </c>
      <c r="B150" s="317" t="s">
        <v>916</v>
      </c>
      <c r="C150" s="347" t="s">
        <v>485</v>
      </c>
      <c r="D150" s="348">
        <v>0</v>
      </c>
      <c r="E150" s="348">
        <v>-10000</v>
      </c>
      <c r="F150" s="348">
        <v>6522430</v>
      </c>
    </row>
    <row r="151" spans="1:6" ht="16.5" customHeight="1">
      <c r="A151" s="324">
        <v>148</v>
      </c>
      <c r="B151" s="310" t="s">
        <v>917</v>
      </c>
      <c r="C151" s="349" t="s">
        <v>486</v>
      </c>
      <c r="D151" s="350">
        <v>0</v>
      </c>
      <c r="E151" s="350">
        <v>25000</v>
      </c>
      <c r="F151" s="350">
        <v>6497430</v>
      </c>
    </row>
    <row r="152" spans="1:6" ht="16.5" customHeight="1">
      <c r="A152" s="329">
        <v>149</v>
      </c>
      <c r="B152" s="317" t="s">
        <v>918</v>
      </c>
      <c r="C152" s="347" t="s">
        <v>412</v>
      </c>
      <c r="D152" s="348">
        <v>0</v>
      </c>
      <c r="E152" s="348">
        <v>2500</v>
      </c>
      <c r="F152" s="348">
        <v>6494930</v>
      </c>
    </row>
    <row r="153" spans="1:6" ht="16.5" customHeight="1">
      <c r="A153" s="324">
        <v>150</v>
      </c>
      <c r="B153" s="310" t="s">
        <v>919</v>
      </c>
      <c r="C153" s="349" t="s">
        <v>487</v>
      </c>
      <c r="D153" s="350">
        <v>0</v>
      </c>
      <c r="E153" s="350">
        <v>33000</v>
      </c>
      <c r="F153" s="350">
        <v>6461930</v>
      </c>
    </row>
    <row r="154" spans="1:6" ht="16.5" customHeight="1">
      <c r="A154" s="329">
        <v>151</v>
      </c>
      <c r="B154" s="317" t="s">
        <v>920</v>
      </c>
      <c r="C154" s="347" t="s">
        <v>368</v>
      </c>
      <c r="D154" s="348">
        <v>0</v>
      </c>
      <c r="E154" s="348">
        <v>39000</v>
      </c>
      <c r="F154" s="348">
        <v>6422930</v>
      </c>
    </row>
    <row r="155" spans="1:6" ht="16.5" customHeight="1">
      <c r="A155" s="324">
        <v>152</v>
      </c>
      <c r="B155" s="310" t="s">
        <v>921</v>
      </c>
      <c r="C155" s="349" t="s">
        <v>410</v>
      </c>
      <c r="D155" s="350">
        <v>0</v>
      </c>
      <c r="E155" s="350">
        <v>45000</v>
      </c>
      <c r="F155" s="350">
        <v>6377930</v>
      </c>
    </row>
    <row r="156" spans="1:6" ht="16.5" customHeight="1">
      <c r="A156" s="329">
        <v>153</v>
      </c>
      <c r="B156" s="317" t="s">
        <v>922</v>
      </c>
      <c r="C156" s="347" t="s">
        <v>488</v>
      </c>
      <c r="D156" s="348">
        <v>0</v>
      </c>
      <c r="E156" s="348">
        <v>53210</v>
      </c>
      <c r="F156" s="348">
        <v>6324720</v>
      </c>
    </row>
    <row r="157" spans="1:6" ht="16.5" customHeight="1">
      <c r="A157" s="324">
        <v>154</v>
      </c>
      <c r="B157" s="310" t="s">
        <v>923</v>
      </c>
      <c r="C157" s="349" t="s">
        <v>489</v>
      </c>
      <c r="D157" s="350">
        <v>0</v>
      </c>
      <c r="E157" s="350">
        <v>66000</v>
      </c>
      <c r="F157" s="350">
        <v>6258720</v>
      </c>
    </row>
    <row r="158" spans="1:6" ht="16.5" customHeight="1">
      <c r="A158" s="329">
        <v>155</v>
      </c>
      <c r="B158" s="317" t="s">
        <v>924</v>
      </c>
      <c r="C158" s="347" t="s">
        <v>490</v>
      </c>
      <c r="D158" s="348">
        <v>10000</v>
      </c>
      <c r="E158" s="348">
        <v>0</v>
      </c>
      <c r="F158" s="348">
        <v>6268720</v>
      </c>
    </row>
    <row r="159" spans="1:6" ht="16.5" customHeight="1">
      <c r="A159" s="324">
        <v>156</v>
      </c>
      <c r="B159" s="310" t="s">
        <v>925</v>
      </c>
      <c r="C159" s="349" t="s">
        <v>491</v>
      </c>
      <c r="D159" s="350">
        <v>0</v>
      </c>
      <c r="E159" s="350">
        <v>10230</v>
      </c>
      <c r="F159" s="350">
        <v>6258490</v>
      </c>
    </row>
    <row r="160" spans="1:6" ht="16.5" customHeight="1">
      <c r="A160" s="329">
        <v>157</v>
      </c>
      <c r="B160" s="317" t="s">
        <v>926</v>
      </c>
      <c r="C160" s="347" t="s">
        <v>492</v>
      </c>
      <c r="D160" s="348">
        <v>0</v>
      </c>
      <c r="E160" s="348">
        <v>12080</v>
      </c>
      <c r="F160" s="348">
        <v>6246410</v>
      </c>
    </row>
    <row r="161" spans="1:6" ht="16.5" customHeight="1">
      <c r="A161" s="324">
        <v>158</v>
      </c>
      <c r="B161" s="310" t="s">
        <v>927</v>
      </c>
      <c r="C161" s="349" t="s">
        <v>493</v>
      </c>
      <c r="D161" s="350">
        <v>0</v>
      </c>
      <c r="E161" s="350">
        <v>77000</v>
      </c>
      <c r="F161" s="350">
        <v>6169410</v>
      </c>
    </row>
    <row r="162" spans="1:6" ht="16.5" customHeight="1">
      <c r="A162" s="329">
        <v>159</v>
      </c>
      <c r="B162" s="317" t="s">
        <v>928</v>
      </c>
      <c r="C162" s="347" t="s">
        <v>494</v>
      </c>
      <c r="D162" s="348">
        <v>10071350</v>
      </c>
      <c r="E162" s="348">
        <v>0</v>
      </c>
      <c r="F162" s="348">
        <v>16240760</v>
      </c>
    </row>
    <row r="163" spans="1:6" ht="16.5" customHeight="1">
      <c r="A163" s="324">
        <v>160</v>
      </c>
      <c r="B163" s="310" t="s">
        <v>929</v>
      </c>
      <c r="C163" s="349" t="s">
        <v>495</v>
      </c>
      <c r="D163" s="350">
        <v>6000000</v>
      </c>
      <c r="E163" s="350">
        <v>0</v>
      </c>
      <c r="F163" s="350">
        <v>22240760</v>
      </c>
    </row>
    <row r="164" spans="1:6" ht="16.5" customHeight="1">
      <c r="A164" s="329">
        <v>161</v>
      </c>
      <c r="B164" s="317" t="s">
        <v>930</v>
      </c>
      <c r="C164" s="347" t="s">
        <v>496</v>
      </c>
      <c r="D164" s="348">
        <v>0</v>
      </c>
      <c r="E164" s="348">
        <v>1964000</v>
      </c>
      <c r="F164" s="348">
        <v>20276760</v>
      </c>
    </row>
    <row r="165" spans="1:6" ht="16.5" customHeight="1">
      <c r="A165" s="324">
        <v>162</v>
      </c>
      <c r="B165" s="310" t="s">
        <v>930</v>
      </c>
      <c r="C165" s="349" t="s">
        <v>497</v>
      </c>
      <c r="D165" s="350">
        <v>0</v>
      </c>
      <c r="E165" s="350">
        <v>40000</v>
      </c>
      <c r="F165" s="350">
        <v>20236760</v>
      </c>
    </row>
    <row r="166" spans="1:6" ht="16.5" customHeight="1">
      <c r="A166" s="329">
        <v>163</v>
      </c>
      <c r="B166" s="317" t="s">
        <v>931</v>
      </c>
      <c r="C166" s="347" t="s">
        <v>498</v>
      </c>
      <c r="D166" s="348">
        <v>0</v>
      </c>
      <c r="E166" s="348">
        <v>194790</v>
      </c>
      <c r="F166" s="348">
        <v>20041970</v>
      </c>
    </row>
    <row r="167" spans="1:6" ht="16.5" customHeight="1">
      <c r="A167" s="324">
        <v>164</v>
      </c>
      <c r="B167" s="310" t="s">
        <v>932</v>
      </c>
      <c r="C167" s="349" t="s">
        <v>499</v>
      </c>
      <c r="D167" s="350">
        <v>0</v>
      </c>
      <c r="E167" s="350">
        <v>167000</v>
      </c>
      <c r="F167" s="350">
        <v>19874970</v>
      </c>
    </row>
    <row r="168" spans="1:6" ht="16.5" customHeight="1">
      <c r="A168" s="329">
        <v>165</v>
      </c>
      <c r="B168" s="317" t="s">
        <v>933</v>
      </c>
      <c r="C168" s="347" t="s">
        <v>500</v>
      </c>
      <c r="D168" s="348">
        <v>0</v>
      </c>
      <c r="E168" s="348">
        <v>1693850</v>
      </c>
      <c r="F168" s="348">
        <v>18181120</v>
      </c>
    </row>
    <row r="169" spans="1:6" ht="16.5" customHeight="1">
      <c r="A169" s="324">
        <v>166</v>
      </c>
      <c r="B169" s="310" t="s">
        <v>934</v>
      </c>
      <c r="C169" s="349" t="s">
        <v>501</v>
      </c>
      <c r="D169" s="350">
        <v>0</v>
      </c>
      <c r="E169" s="350">
        <v>164630</v>
      </c>
      <c r="F169" s="350">
        <v>18016490</v>
      </c>
    </row>
    <row r="170" spans="1:6" ht="16.5" customHeight="1">
      <c r="A170" s="329">
        <v>167</v>
      </c>
      <c r="B170" s="317" t="s">
        <v>935</v>
      </c>
      <c r="C170" s="347" t="s">
        <v>502</v>
      </c>
      <c r="D170" s="348">
        <v>0</v>
      </c>
      <c r="E170" s="348">
        <v>141154</v>
      </c>
      <c r="F170" s="348">
        <v>17875336</v>
      </c>
    </row>
    <row r="171" spans="1:6" ht="16.5" customHeight="1">
      <c r="A171" s="324">
        <v>168</v>
      </c>
      <c r="B171" s="310" t="s">
        <v>936</v>
      </c>
      <c r="C171" s="349" t="s">
        <v>503</v>
      </c>
      <c r="D171" s="350">
        <v>67500</v>
      </c>
      <c r="E171" s="350">
        <v>0</v>
      </c>
      <c r="F171" s="350">
        <v>17942836</v>
      </c>
    </row>
    <row r="172" spans="1:6" ht="16.5" customHeight="1">
      <c r="A172" s="329">
        <v>169</v>
      </c>
      <c r="B172" s="317" t="s">
        <v>936</v>
      </c>
      <c r="C172" s="347" t="s">
        <v>504</v>
      </c>
      <c r="D172" s="348">
        <v>59100</v>
      </c>
      <c r="E172" s="348">
        <v>0</v>
      </c>
      <c r="F172" s="348">
        <v>18001936</v>
      </c>
    </row>
    <row r="173" spans="1:6" ht="16.5" customHeight="1">
      <c r="A173" s="324">
        <v>170</v>
      </c>
      <c r="B173" s="310" t="s">
        <v>936</v>
      </c>
      <c r="C173" s="349" t="s">
        <v>505</v>
      </c>
      <c r="D173" s="350">
        <v>48300</v>
      </c>
      <c r="E173" s="350">
        <v>0</v>
      </c>
      <c r="F173" s="350">
        <v>18050236</v>
      </c>
    </row>
    <row r="174" spans="1:6" ht="16.5" customHeight="1">
      <c r="A174" s="329">
        <v>171</v>
      </c>
      <c r="B174" s="317" t="s">
        <v>936</v>
      </c>
      <c r="C174" s="347" t="s">
        <v>506</v>
      </c>
      <c r="D174" s="348">
        <v>16600</v>
      </c>
      <c r="E174" s="348">
        <v>0</v>
      </c>
      <c r="F174" s="348">
        <v>18066836</v>
      </c>
    </row>
    <row r="175" spans="1:6" ht="16.5" customHeight="1">
      <c r="A175" s="324">
        <v>172</v>
      </c>
      <c r="B175" s="310" t="s">
        <v>937</v>
      </c>
      <c r="C175" s="349" t="s">
        <v>507</v>
      </c>
      <c r="D175" s="350">
        <v>10000</v>
      </c>
      <c r="E175" s="350">
        <v>0</v>
      </c>
      <c r="F175" s="350">
        <v>18076836</v>
      </c>
    </row>
    <row r="176" spans="1:6" ht="16.5" customHeight="1">
      <c r="A176" s="329">
        <v>173</v>
      </c>
      <c r="B176" s="317" t="s">
        <v>938</v>
      </c>
      <c r="C176" s="347" t="s">
        <v>508</v>
      </c>
      <c r="D176" s="348">
        <v>0</v>
      </c>
      <c r="E176" s="348">
        <v>180000</v>
      </c>
      <c r="F176" s="348">
        <v>17896836</v>
      </c>
    </row>
    <row r="177" spans="1:6" ht="16.5" customHeight="1">
      <c r="A177" s="324">
        <v>174</v>
      </c>
      <c r="B177" s="310" t="s">
        <v>939</v>
      </c>
      <c r="C177" s="349" t="s">
        <v>368</v>
      </c>
      <c r="D177" s="350">
        <v>0</v>
      </c>
      <c r="E177" s="350">
        <v>39000</v>
      </c>
      <c r="F177" s="350">
        <v>17857836</v>
      </c>
    </row>
    <row r="178" spans="1:6" ht="16.5" customHeight="1">
      <c r="A178" s="329">
        <v>175</v>
      </c>
      <c r="B178" s="317" t="s">
        <v>940</v>
      </c>
      <c r="C178" s="347" t="s">
        <v>509</v>
      </c>
      <c r="D178" s="348">
        <v>10000</v>
      </c>
      <c r="E178" s="348">
        <v>0</v>
      </c>
      <c r="F178" s="348">
        <v>17867836</v>
      </c>
    </row>
    <row r="179" spans="1:6" ht="16.5" customHeight="1">
      <c r="A179" s="324">
        <v>176</v>
      </c>
      <c r="B179" s="310" t="s">
        <v>941</v>
      </c>
      <c r="C179" s="349" t="s">
        <v>510</v>
      </c>
      <c r="D179" s="350">
        <v>0</v>
      </c>
      <c r="E179" s="350">
        <v>207900</v>
      </c>
      <c r="F179" s="350">
        <v>17659936</v>
      </c>
    </row>
    <row r="180" spans="1:6" ht="16.5" customHeight="1">
      <c r="A180" s="329">
        <v>177</v>
      </c>
      <c r="B180" s="317" t="s">
        <v>942</v>
      </c>
      <c r="C180" s="347" t="s">
        <v>511</v>
      </c>
      <c r="D180" s="348">
        <v>200000</v>
      </c>
      <c r="E180" s="348">
        <v>0</v>
      </c>
      <c r="F180" s="348">
        <v>17859936</v>
      </c>
    </row>
    <row r="181" spans="1:6" ht="16.5" customHeight="1">
      <c r="A181" s="324">
        <v>178</v>
      </c>
      <c r="B181" s="310"/>
      <c r="C181" s="330" t="s">
        <v>797</v>
      </c>
      <c r="D181" s="346">
        <v>17646350</v>
      </c>
      <c r="E181" s="346">
        <v>6351798</v>
      </c>
      <c r="F181" s="346">
        <v>11294552</v>
      </c>
    </row>
    <row r="182" spans="1:6" ht="16.5" customHeight="1">
      <c r="A182" s="329">
        <v>179</v>
      </c>
      <c r="B182" s="317" t="s">
        <v>943</v>
      </c>
      <c r="C182" s="347" t="s">
        <v>410</v>
      </c>
      <c r="D182" s="348">
        <v>0</v>
      </c>
      <c r="E182" s="348">
        <v>50000</v>
      </c>
      <c r="F182" s="348">
        <v>17809936</v>
      </c>
    </row>
    <row r="183" spans="1:6" ht="16.5" customHeight="1">
      <c r="A183" s="324">
        <v>180</v>
      </c>
      <c r="B183" s="310" t="s">
        <v>944</v>
      </c>
      <c r="C183" s="349" t="s">
        <v>512</v>
      </c>
      <c r="D183" s="350">
        <v>15900</v>
      </c>
      <c r="E183" s="350">
        <v>0</v>
      </c>
      <c r="F183" s="350">
        <v>17825836</v>
      </c>
    </row>
    <row r="184" spans="1:6" ht="16.5" customHeight="1">
      <c r="A184" s="329">
        <v>181</v>
      </c>
      <c r="B184" s="317" t="s">
        <v>944</v>
      </c>
      <c r="C184" s="347" t="s">
        <v>513</v>
      </c>
      <c r="D184" s="348">
        <v>15100</v>
      </c>
      <c r="E184" s="348">
        <v>0</v>
      </c>
      <c r="F184" s="348">
        <v>17840936</v>
      </c>
    </row>
    <row r="185" spans="1:6" ht="16.5" customHeight="1">
      <c r="A185" s="324">
        <v>182</v>
      </c>
      <c r="B185" s="310" t="s">
        <v>944</v>
      </c>
      <c r="C185" s="349" t="s">
        <v>514</v>
      </c>
      <c r="D185" s="350">
        <v>20200</v>
      </c>
      <c r="E185" s="350">
        <v>0</v>
      </c>
      <c r="F185" s="350">
        <v>17861136</v>
      </c>
    </row>
    <row r="186" spans="1:6" ht="16.5" customHeight="1">
      <c r="A186" s="329">
        <v>183</v>
      </c>
      <c r="B186" s="317" t="s">
        <v>945</v>
      </c>
      <c r="C186" s="347" t="s">
        <v>368</v>
      </c>
      <c r="D186" s="348">
        <v>0</v>
      </c>
      <c r="E186" s="348">
        <v>40000</v>
      </c>
      <c r="F186" s="348">
        <v>17821136</v>
      </c>
    </row>
    <row r="187" spans="1:6" ht="16.5" customHeight="1">
      <c r="A187" s="324">
        <v>184</v>
      </c>
      <c r="B187" s="310" t="s">
        <v>946</v>
      </c>
      <c r="C187" s="349" t="s">
        <v>515</v>
      </c>
      <c r="D187" s="350">
        <v>0</v>
      </c>
      <c r="E187" s="350">
        <v>230000</v>
      </c>
      <c r="F187" s="350">
        <v>17591136</v>
      </c>
    </row>
    <row r="188" spans="1:6" ht="16.5" customHeight="1">
      <c r="A188" s="329">
        <v>185</v>
      </c>
      <c r="B188" s="317" t="s">
        <v>947</v>
      </c>
      <c r="C188" s="347" t="s">
        <v>516</v>
      </c>
      <c r="D188" s="348">
        <v>0</v>
      </c>
      <c r="E188" s="348">
        <v>7000</v>
      </c>
      <c r="F188" s="348">
        <v>17584136</v>
      </c>
    </row>
    <row r="189" spans="1:6" ht="16.5" customHeight="1">
      <c r="A189" s="324">
        <v>186</v>
      </c>
      <c r="B189" s="310" t="s">
        <v>948</v>
      </c>
      <c r="C189" s="349" t="s">
        <v>517</v>
      </c>
      <c r="D189" s="350">
        <v>0</v>
      </c>
      <c r="E189" s="350">
        <v>64990</v>
      </c>
      <c r="F189" s="350">
        <v>17519146</v>
      </c>
    </row>
    <row r="190" spans="1:6" ht="16.5" customHeight="1">
      <c r="A190" s="329">
        <v>187</v>
      </c>
      <c r="B190" s="317" t="s">
        <v>949</v>
      </c>
      <c r="C190" s="347" t="s">
        <v>518</v>
      </c>
      <c r="D190" s="348">
        <v>0</v>
      </c>
      <c r="E190" s="348">
        <v>27000</v>
      </c>
      <c r="F190" s="348">
        <v>17492146</v>
      </c>
    </row>
    <row r="191" spans="1:6" ht="16.5" customHeight="1">
      <c r="A191" s="324">
        <v>188</v>
      </c>
      <c r="B191" s="310" t="s">
        <v>950</v>
      </c>
      <c r="C191" s="349" t="s">
        <v>519</v>
      </c>
      <c r="D191" s="350">
        <v>0</v>
      </c>
      <c r="E191" s="350">
        <v>40000</v>
      </c>
      <c r="F191" s="350">
        <v>17452146</v>
      </c>
    </row>
    <row r="192" spans="1:6" ht="16.5" customHeight="1">
      <c r="A192" s="329">
        <v>189</v>
      </c>
      <c r="B192" s="317" t="s">
        <v>951</v>
      </c>
      <c r="C192" s="347" t="s">
        <v>410</v>
      </c>
      <c r="D192" s="348">
        <v>0</v>
      </c>
      <c r="E192" s="348">
        <v>50000</v>
      </c>
      <c r="F192" s="348">
        <v>17402146</v>
      </c>
    </row>
    <row r="193" spans="1:6" ht="16.5" customHeight="1">
      <c r="A193" s="324">
        <v>190</v>
      </c>
      <c r="B193" s="310" t="s">
        <v>952</v>
      </c>
      <c r="C193" s="349" t="s">
        <v>412</v>
      </c>
      <c r="D193" s="350">
        <v>0</v>
      </c>
      <c r="E193" s="350">
        <v>49900</v>
      </c>
      <c r="F193" s="350">
        <v>17352246</v>
      </c>
    </row>
    <row r="194" spans="1:6" ht="16.5" customHeight="1">
      <c r="A194" s="329">
        <v>191</v>
      </c>
      <c r="B194" s="317" t="s">
        <v>953</v>
      </c>
      <c r="C194" s="347" t="s">
        <v>520</v>
      </c>
      <c r="D194" s="348">
        <v>0</v>
      </c>
      <c r="E194" s="348">
        <v>46740</v>
      </c>
      <c r="F194" s="348">
        <v>17305506</v>
      </c>
    </row>
    <row r="195" spans="1:6" ht="16.5" customHeight="1">
      <c r="A195" s="324">
        <v>192</v>
      </c>
      <c r="B195" s="310" t="s">
        <v>954</v>
      </c>
      <c r="C195" s="349" t="s">
        <v>368</v>
      </c>
      <c r="D195" s="350">
        <v>0</v>
      </c>
      <c r="E195" s="350">
        <v>40000</v>
      </c>
      <c r="F195" s="350">
        <v>17265506</v>
      </c>
    </row>
    <row r="196" spans="1:6" ht="16.5" customHeight="1">
      <c r="A196" s="329">
        <v>193</v>
      </c>
      <c r="B196" s="317" t="s">
        <v>955</v>
      </c>
      <c r="C196" s="347" t="s">
        <v>521</v>
      </c>
      <c r="D196" s="348">
        <v>0</v>
      </c>
      <c r="E196" s="348">
        <v>21620</v>
      </c>
      <c r="F196" s="348">
        <v>17243886</v>
      </c>
    </row>
    <row r="197" spans="1:6" ht="16.5" customHeight="1">
      <c r="A197" s="324">
        <v>194</v>
      </c>
      <c r="B197" s="310" t="s">
        <v>956</v>
      </c>
      <c r="C197" s="349" t="s">
        <v>522</v>
      </c>
      <c r="D197" s="350">
        <v>0</v>
      </c>
      <c r="E197" s="350">
        <v>9920</v>
      </c>
      <c r="F197" s="350">
        <v>17233966</v>
      </c>
    </row>
    <row r="198" spans="1:6" ht="16.5" customHeight="1">
      <c r="A198" s="329">
        <v>195</v>
      </c>
      <c r="B198" s="317" t="s">
        <v>957</v>
      </c>
      <c r="C198" s="347" t="s">
        <v>523</v>
      </c>
      <c r="D198" s="348">
        <v>0</v>
      </c>
      <c r="E198" s="348">
        <v>66000</v>
      </c>
      <c r="F198" s="348">
        <v>17167966</v>
      </c>
    </row>
    <row r="199" spans="1:6" ht="16.5" customHeight="1">
      <c r="A199" s="324">
        <v>196</v>
      </c>
      <c r="B199" s="310" t="s">
        <v>958</v>
      </c>
      <c r="C199" s="349" t="s">
        <v>424</v>
      </c>
      <c r="D199" s="350">
        <v>0</v>
      </c>
      <c r="E199" s="350">
        <v>158400</v>
      </c>
      <c r="F199" s="350">
        <v>17009566</v>
      </c>
    </row>
    <row r="200" spans="1:6" ht="16.5" customHeight="1">
      <c r="A200" s="329">
        <v>197</v>
      </c>
      <c r="B200" s="317" t="s">
        <v>959</v>
      </c>
      <c r="C200" s="347" t="s">
        <v>524</v>
      </c>
      <c r="D200" s="348">
        <v>0</v>
      </c>
      <c r="E200" s="348">
        <v>53210</v>
      </c>
      <c r="F200" s="348">
        <v>16956356</v>
      </c>
    </row>
    <row r="201" spans="1:6" ht="16.5" customHeight="1">
      <c r="A201" s="324">
        <v>198</v>
      </c>
      <c r="B201" s="310" t="s">
        <v>960</v>
      </c>
      <c r="C201" s="349" t="s">
        <v>525</v>
      </c>
      <c r="D201" s="350">
        <v>21100</v>
      </c>
      <c r="E201" s="350">
        <v>0</v>
      </c>
      <c r="F201" s="350">
        <v>16977456</v>
      </c>
    </row>
    <row r="202" spans="1:6" ht="16.5" customHeight="1">
      <c r="A202" s="329">
        <v>199</v>
      </c>
      <c r="B202" s="317" t="s">
        <v>960</v>
      </c>
      <c r="C202" s="347" t="s">
        <v>526</v>
      </c>
      <c r="D202" s="348">
        <v>19400</v>
      </c>
      <c r="E202" s="348">
        <v>0</v>
      </c>
      <c r="F202" s="348">
        <v>16996856</v>
      </c>
    </row>
    <row r="203" spans="1:6" ht="16.5" customHeight="1">
      <c r="A203" s="324">
        <v>200</v>
      </c>
      <c r="B203" s="310" t="s">
        <v>960</v>
      </c>
      <c r="C203" s="349" t="s">
        <v>527</v>
      </c>
      <c r="D203" s="350">
        <v>18900</v>
      </c>
      <c r="E203" s="350">
        <v>0</v>
      </c>
      <c r="F203" s="350">
        <v>17015756</v>
      </c>
    </row>
    <row r="204" spans="1:6" ht="16.5" customHeight="1">
      <c r="A204" s="329">
        <v>201</v>
      </c>
      <c r="B204" s="317" t="s">
        <v>960</v>
      </c>
      <c r="C204" s="347" t="s">
        <v>528</v>
      </c>
      <c r="D204" s="348">
        <v>20000</v>
      </c>
      <c r="E204" s="348">
        <v>0</v>
      </c>
      <c r="F204" s="348">
        <v>17035756</v>
      </c>
    </row>
    <row r="205" spans="1:6" ht="16.5" customHeight="1">
      <c r="A205" s="324">
        <v>202</v>
      </c>
      <c r="B205" s="310" t="s">
        <v>961</v>
      </c>
      <c r="C205" s="349" t="s">
        <v>529</v>
      </c>
      <c r="D205" s="350">
        <v>10000</v>
      </c>
      <c r="E205" s="350">
        <v>0</v>
      </c>
      <c r="F205" s="350">
        <v>17045756</v>
      </c>
    </row>
    <row r="206" spans="1:6" ht="16.5" customHeight="1">
      <c r="A206" s="329">
        <v>203</v>
      </c>
      <c r="B206" s="317" t="s">
        <v>962</v>
      </c>
      <c r="C206" s="347" t="s">
        <v>530</v>
      </c>
      <c r="D206" s="348">
        <v>0</v>
      </c>
      <c r="E206" s="348">
        <v>50000</v>
      </c>
      <c r="F206" s="348">
        <v>16995756</v>
      </c>
    </row>
    <row r="207" spans="1:6" ht="16.5" customHeight="1">
      <c r="A207" s="324">
        <v>204</v>
      </c>
      <c r="B207" s="310" t="s">
        <v>963</v>
      </c>
      <c r="C207" s="349" t="s">
        <v>368</v>
      </c>
      <c r="D207" s="350">
        <v>0</v>
      </c>
      <c r="E207" s="350">
        <v>40000</v>
      </c>
      <c r="F207" s="350">
        <v>16955756</v>
      </c>
    </row>
    <row r="208" spans="1:6" ht="16.5" customHeight="1">
      <c r="A208" s="329">
        <v>205</v>
      </c>
      <c r="B208" s="317" t="s">
        <v>964</v>
      </c>
      <c r="C208" s="347" t="s">
        <v>478</v>
      </c>
      <c r="D208" s="348">
        <v>100000</v>
      </c>
      <c r="E208" s="348">
        <v>0</v>
      </c>
      <c r="F208" s="348">
        <v>17055756</v>
      </c>
    </row>
    <row r="209" spans="1:6" ht="16.5" customHeight="1">
      <c r="A209" s="324">
        <v>206</v>
      </c>
      <c r="B209" s="310" t="s">
        <v>965</v>
      </c>
      <c r="C209" s="349" t="s">
        <v>531</v>
      </c>
      <c r="D209" s="350">
        <v>0</v>
      </c>
      <c r="E209" s="350">
        <v>1457160</v>
      </c>
      <c r="F209" s="350">
        <v>15598596</v>
      </c>
    </row>
    <row r="210" spans="1:6" ht="16.5" customHeight="1">
      <c r="A210" s="329">
        <v>207</v>
      </c>
      <c r="B210" s="317" t="s">
        <v>965</v>
      </c>
      <c r="C210" s="347" t="s">
        <v>532</v>
      </c>
      <c r="D210" s="348">
        <v>0</v>
      </c>
      <c r="E210" s="348">
        <v>29680</v>
      </c>
      <c r="F210" s="348">
        <v>15568916</v>
      </c>
    </row>
    <row r="211" spans="1:6" ht="16.5" customHeight="1">
      <c r="A211" s="324">
        <v>208</v>
      </c>
      <c r="B211" s="310" t="s">
        <v>966</v>
      </c>
      <c r="C211" s="349" t="s">
        <v>533</v>
      </c>
      <c r="D211" s="350">
        <v>0</v>
      </c>
      <c r="E211" s="350">
        <v>144510</v>
      </c>
      <c r="F211" s="350">
        <v>15424406</v>
      </c>
    </row>
    <row r="212" spans="1:6" ht="16.5" customHeight="1">
      <c r="A212" s="329">
        <v>209</v>
      </c>
      <c r="B212" s="317" t="s">
        <v>967</v>
      </c>
      <c r="C212" s="347" t="s">
        <v>534</v>
      </c>
      <c r="D212" s="348">
        <v>0</v>
      </c>
      <c r="E212" s="348">
        <v>1693850</v>
      </c>
      <c r="F212" s="348">
        <v>13730556</v>
      </c>
    </row>
    <row r="213" spans="1:6" ht="16.5" customHeight="1">
      <c r="A213" s="324">
        <v>210</v>
      </c>
      <c r="B213" s="310" t="s">
        <v>968</v>
      </c>
      <c r="C213" s="349" t="s">
        <v>535</v>
      </c>
      <c r="D213" s="350">
        <v>0</v>
      </c>
      <c r="E213" s="350">
        <v>164630</v>
      </c>
      <c r="F213" s="350">
        <v>13565926</v>
      </c>
    </row>
    <row r="214" spans="1:6" ht="16.5" customHeight="1">
      <c r="A214" s="329">
        <v>211</v>
      </c>
      <c r="B214" s="317" t="s">
        <v>969</v>
      </c>
      <c r="C214" s="347" t="s">
        <v>536</v>
      </c>
      <c r="D214" s="348">
        <v>0</v>
      </c>
      <c r="E214" s="348">
        <v>141154</v>
      </c>
      <c r="F214" s="348">
        <v>13424772</v>
      </c>
    </row>
    <row r="215" spans="1:6" ht="16.5" customHeight="1">
      <c r="A215" s="324">
        <v>212</v>
      </c>
      <c r="B215" s="310" t="s">
        <v>970</v>
      </c>
      <c r="C215" s="349" t="s">
        <v>537</v>
      </c>
      <c r="D215" s="350">
        <v>0</v>
      </c>
      <c r="E215" s="350">
        <v>880000</v>
      </c>
      <c r="F215" s="350">
        <v>12544772</v>
      </c>
    </row>
    <row r="216" spans="1:6" ht="16.5" customHeight="1">
      <c r="A216" s="329">
        <v>213</v>
      </c>
      <c r="B216" s="317" t="s">
        <v>971</v>
      </c>
      <c r="C216" s="347" t="s">
        <v>538</v>
      </c>
      <c r="D216" s="348">
        <v>10000</v>
      </c>
      <c r="E216" s="348">
        <v>0</v>
      </c>
      <c r="F216" s="348">
        <v>12554772</v>
      </c>
    </row>
    <row r="217" spans="1:6" ht="16.5" customHeight="1">
      <c r="A217" s="324">
        <v>214</v>
      </c>
      <c r="B217" s="310" t="s">
        <v>972</v>
      </c>
      <c r="C217" s="349" t="s">
        <v>539</v>
      </c>
      <c r="D217" s="350">
        <v>5000</v>
      </c>
      <c r="E217" s="350">
        <v>0</v>
      </c>
      <c r="F217" s="350">
        <v>12559772</v>
      </c>
    </row>
    <row r="218" spans="1:6" ht="16.5" customHeight="1">
      <c r="A218" s="329">
        <v>215</v>
      </c>
      <c r="B218" s="317" t="s">
        <v>973</v>
      </c>
      <c r="C218" s="347" t="s">
        <v>540</v>
      </c>
      <c r="D218" s="348">
        <v>1120</v>
      </c>
      <c r="E218" s="348">
        <v>0</v>
      </c>
      <c r="F218" s="348">
        <v>12560892</v>
      </c>
    </row>
    <row r="219" spans="1:6" ht="16.5" customHeight="1">
      <c r="A219" s="324">
        <v>216</v>
      </c>
      <c r="B219" s="310" t="s">
        <v>974</v>
      </c>
      <c r="C219" s="349" t="s">
        <v>410</v>
      </c>
      <c r="D219" s="350">
        <v>0</v>
      </c>
      <c r="E219" s="350">
        <v>50000</v>
      </c>
      <c r="F219" s="350">
        <v>12510892</v>
      </c>
    </row>
    <row r="220" spans="1:6" ht="16.5" customHeight="1">
      <c r="A220" s="329">
        <v>217</v>
      </c>
      <c r="B220" s="317" t="s">
        <v>975</v>
      </c>
      <c r="C220" s="347" t="s">
        <v>541</v>
      </c>
      <c r="D220" s="348">
        <v>10000</v>
      </c>
      <c r="E220" s="348">
        <v>0</v>
      </c>
      <c r="F220" s="348">
        <v>12520892</v>
      </c>
    </row>
    <row r="221" spans="1:6" ht="16.5" customHeight="1">
      <c r="A221" s="324">
        <v>218</v>
      </c>
      <c r="B221" s="310" t="s">
        <v>976</v>
      </c>
      <c r="C221" s="349" t="s">
        <v>368</v>
      </c>
      <c r="D221" s="350">
        <v>0</v>
      </c>
      <c r="E221" s="350">
        <v>40000</v>
      </c>
      <c r="F221" s="350">
        <v>12480892</v>
      </c>
    </row>
    <row r="222" spans="1:6" ht="16.5" customHeight="1">
      <c r="A222" s="329">
        <v>219</v>
      </c>
      <c r="B222" s="317" t="s">
        <v>977</v>
      </c>
      <c r="C222" s="347" t="s">
        <v>542</v>
      </c>
      <c r="D222" s="348">
        <v>26900</v>
      </c>
      <c r="E222" s="348">
        <v>0</v>
      </c>
      <c r="F222" s="348">
        <v>12507792</v>
      </c>
    </row>
    <row r="223" spans="1:6" ht="16.5" customHeight="1">
      <c r="A223" s="324">
        <v>220</v>
      </c>
      <c r="B223" s="310" t="s">
        <v>977</v>
      </c>
      <c r="C223" s="349" t="s">
        <v>543</v>
      </c>
      <c r="D223" s="350">
        <v>21500</v>
      </c>
      <c r="E223" s="350">
        <v>0</v>
      </c>
      <c r="F223" s="350">
        <v>12529292</v>
      </c>
    </row>
    <row r="224" spans="1:6" ht="16.5" customHeight="1">
      <c r="A224" s="329">
        <v>221</v>
      </c>
      <c r="B224" s="317" t="s">
        <v>977</v>
      </c>
      <c r="C224" s="347" t="s">
        <v>544</v>
      </c>
      <c r="D224" s="348">
        <v>13500</v>
      </c>
      <c r="E224" s="348">
        <v>0</v>
      </c>
      <c r="F224" s="348">
        <v>12542792</v>
      </c>
    </row>
    <row r="225" spans="1:6" ht="16.5" customHeight="1">
      <c r="A225" s="324">
        <v>222</v>
      </c>
      <c r="B225" s="310" t="s">
        <v>978</v>
      </c>
      <c r="C225" s="349" t="s">
        <v>545</v>
      </c>
      <c r="D225" s="350">
        <v>0</v>
      </c>
      <c r="E225" s="350">
        <v>60000</v>
      </c>
      <c r="F225" s="350">
        <v>12482792</v>
      </c>
    </row>
    <row r="226" spans="1:6" ht="16.5" customHeight="1">
      <c r="A226" s="329">
        <v>223</v>
      </c>
      <c r="B226" s="317" t="s">
        <v>979</v>
      </c>
      <c r="C226" s="347" t="s">
        <v>546</v>
      </c>
      <c r="D226" s="348">
        <v>200000</v>
      </c>
      <c r="E226" s="348">
        <v>0</v>
      </c>
      <c r="F226" s="348">
        <v>12682792</v>
      </c>
    </row>
    <row r="227" spans="1:6" ht="16.5" customHeight="1">
      <c r="A227" s="324">
        <v>224</v>
      </c>
      <c r="B227" s="310"/>
      <c r="C227" s="330" t="s">
        <v>797</v>
      </c>
      <c r="D227" s="346">
        <v>528620</v>
      </c>
      <c r="E227" s="346">
        <v>5705764</v>
      </c>
      <c r="F227" s="346">
        <v>-5177144</v>
      </c>
    </row>
    <row r="228" spans="1:6" ht="16.5" customHeight="1">
      <c r="A228" s="329">
        <v>225</v>
      </c>
      <c r="B228" s="317" t="s">
        <v>980</v>
      </c>
      <c r="C228" s="347" t="s">
        <v>547</v>
      </c>
      <c r="D228" s="348">
        <v>0</v>
      </c>
      <c r="E228" s="348">
        <v>77000</v>
      </c>
      <c r="F228" s="348">
        <v>12605792</v>
      </c>
    </row>
    <row r="229" spans="1:6" ht="16.5" customHeight="1">
      <c r="A229" s="324">
        <v>226</v>
      </c>
      <c r="B229" s="310" t="s">
        <v>981</v>
      </c>
      <c r="C229" s="349" t="s">
        <v>548</v>
      </c>
      <c r="D229" s="350">
        <v>0</v>
      </c>
      <c r="E229" s="350">
        <v>39820</v>
      </c>
      <c r="F229" s="350">
        <v>12565972</v>
      </c>
    </row>
    <row r="230" spans="1:6" ht="16.5" customHeight="1">
      <c r="A230" s="329">
        <v>227</v>
      </c>
      <c r="B230" s="317" t="s">
        <v>982</v>
      </c>
      <c r="C230" s="347" t="s">
        <v>549</v>
      </c>
      <c r="D230" s="348">
        <v>0</v>
      </c>
      <c r="E230" s="348">
        <v>56610</v>
      </c>
      <c r="F230" s="348">
        <v>12509362</v>
      </c>
    </row>
    <row r="231" spans="1:6" ht="16.5" customHeight="1">
      <c r="A231" s="324">
        <v>228</v>
      </c>
      <c r="B231" s="310" t="s">
        <v>983</v>
      </c>
      <c r="C231" s="349" t="s">
        <v>368</v>
      </c>
      <c r="D231" s="350">
        <v>0</v>
      </c>
      <c r="E231" s="350">
        <v>40000</v>
      </c>
      <c r="F231" s="350">
        <v>12469362</v>
      </c>
    </row>
    <row r="232" spans="1:6" ht="16.5" customHeight="1">
      <c r="A232" s="329">
        <v>229</v>
      </c>
      <c r="B232" s="317" t="s">
        <v>984</v>
      </c>
      <c r="C232" s="347" t="s">
        <v>550</v>
      </c>
      <c r="D232" s="348">
        <v>0</v>
      </c>
      <c r="E232" s="348">
        <v>148000</v>
      </c>
      <c r="F232" s="348">
        <v>12321362</v>
      </c>
    </row>
    <row r="233" spans="1:6" ht="16.5" customHeight="1">
      <c r="A233" s="324">
        <v>230</v>
      </c>
      <c r="B233" s="310" t="s">
        <v>985</v>
      </c>
      <c r="C233" s="349" t="s">
        <v>551</v>
      </c>
      <c r="D233" s="350">
        <v>0</v>
      </c>
      <c r="E233" s="350">
        <v>29876</v>
      </c>
      <c r="F233" s="350">
        <v>12291486</v>
      </c>
    </row>
    <row r="234" spans="1:6" ht="16.5" customHeight="1">
      <c r="A234" s="329">
        <v>231</v>
      </c>
      <c r="B234" s="317" t="s">
        <v>986</v>
      </c>
      <c r="C234" s="347" t="s">
        <v>552</v>
      </c>
      <c r="D234" s="348">
        <v>0</v>
      </c>
      <c r="E234" s="348">
        <v>15000</v>
      </c>
      <c r="F234" s="348">
        <v>12276486</v>
      </c>
    </row>
    <row r="235" spans="1:6" ht="16.5" customHeight="1">
      <c r="A235" s="324">
        <v>232</v>
      </c>
      <c r="B235" s="310" t="s">
        <v>987</v>
      </c>
      <c r="C235" s="349" t="s">
        <v>553</v>
      </c>
      <c r="D235" s="350">
        <v>0</v>
      </c>
      <c r="E235" s="350">
        <v>61530</v>
      </c>
      <c r="F235" s="350">
        <v>12214956</v>
      </c>
    </row>
    <row r="236" spans="1:6" ht="16.5" customHeight="1">
      <c r="A236" s="329">
        <v>233</v>
      </c>
      <c r="B236" s="317" t="s">
        <v>988</v>
      </c>
      <c r="C236" s="347" t="s">
        <v>368</v>
      </c>
      <c r="D236" s="348">
        <v>0</v>
      </c>
      <c r="E236" s="348">
        <v>40000</v>
      </c>
      <c r="F236" s="348">
        <v>12174956</v>
      </c>
    </row>
    <row r="237" spans="1:6" ht="16.5" customHeight="1">
      <c r="A237" s="324">
        <v>234</v>
      </c>
      <c r="B237" s="310" t="s">
        <v>989</v>
      </c>
      <c r="C237" s="349" t="s">
        <v>554</v>
      </c>
      <c r="D237" s="350">
        <v>16600</v>
      </c>
      <c r="E237" s="350">
        <v>0</v>
      </c>
      <c r="F237" s="350">
        <v>12191556</v>
      </c>
    </row>
    <row r="238" spans="1:6" ht="16.5" customHeight="1">
      <c r="A238" s="329">
        <v>235</v>
      </c>
      <c r="B238" s="317" t="s">
        <v>989</v>
      </c>
      <c r="C238" s="347" t="s">
        <v>555</v>
      </c>
      <c r="D238" s="348">
        <v>30000</v>
      </c>
      <c r="E238" s="348">
        <v>0</v>
      </c>
      <c r="F238" s="348">
        <v>12221556</v>
      </c>
    </row>
    <row r="239" spans="1:6" ht="16.5" customHeight="1">
      <c r="A239" s="324">
        <v>236</v>
      </c>
      <c r="B239" s="310" t="s">
        <v>989</v>
      </c>
      <c r="C239" s="349" t="s">
        <v>556</v>
      </c>
      <c r="D239" s="350">
        <v>28400</v>
      </c>
      <c r="E239" s="350">
        <v>0</v>
      </c>
      <c r="F239" s="350">
        <v>12249956</v>
      </c>
    </row>
    <row r="240" spans="1:6" ht="16.5" customHeight="1">
      <c r="A240" s="329">
        <v>237</v>
      </c>
      <c r="B240" s="317" t="s">
        <v>990</v>
      </c>
      <c r="C240" s="347" t="s">
        <v>557</v>
      </c>
      <c r="D240" s="348">
        <v>5000</v>
      </c>
      <c r="E240" s="348">
        <v>0</v>
      </c>
      <c r="F240" s="348">
        <v>12254956</v>
      </c>
    </row>
    <row r="241" spans="1:6" ht="16.5" customHeight="1">
      <c r="A241" s="324">
        <v>238</v>
      </c>
      <c r="B241" s="310" t="s">
        <v>991</v>
      </c>
      <c r="C241" s="349" t="s">
        <v>558</v>
      </c>
      <c r="D241" s="350">
        <v>0</v>
      </c>
      <c r="E241" s="350">
        <v>53210</v>
      </c>
      <c r="F241" s="350">
        <v>12201746</v>
      </c>
    </row>
    <row r="242" spans="1:6" ht="16.5" customHeight="1">
      <c r="A242" s="329">
        <v>239</v>
      </c>
      <c r="B242" s="317" t="s">
        <v>992</v>
      </c>
      <c r="C242" s="347" t="s">
        <v>410</v>
      </c>
      <c r="D242" s="348">
        <v>0</v>
      </c>
      <c r="E242" s="348">
        <v>50000</v>
      </c>
      <c r="F242" s="348">
        <v>12151746</v>
      </c>
    </row>
    <row r="243" spans="1:6" ht="16.5" customHeight="1">
      <c r="A243" s="324">
        <v>240</v>
      </c>
      <c r="B243" s="310" t="s">
        <v>993</v>
      </c>
      <c r="C243" s="349" t="s">
        <v>368</v>
      </c>
      <c r="D243" s="350">
        <v>0</v>
      </c>
      <c r="E243" s="350">
        <v>40000</v>
      </c>
      <c r="F243" s="350">
        <v>12111746</v>
      </c>
    </row>
    <row r="244" spans="1:6" ht="16.5" customHeight="1">
      <c r="A244" s="329">
        <v>241</v>
      </c>
      <c r="B244" s="317" t="s">
        <v>994</v>
      </c>
      <c r="C244" s="347" t="s">
        <v>559</v>
      </c>
      <c r="D244" s="348">
        <v>0</v>
      </c>
      <c r="E244" s="348">
        <v>21620</v>
      </c>
      <c r="F244" s="348">
        <v>12090126</v>
      </c>
    </row>
    <row r="245" spans="1:6" ht="16.5" customHeight="1">
      <c r="A245" s="324">
        <v>242</v>
      </c>
      <c r="B245" s="310" t="s">
        <v>995</v>
      </c>
      <c r="C245" s="349" t="s">
        <v>560</v>
      </c>
      <c r="D245" s="350">
        <v>0</v>
      </c>
      <c r="E245" s="350">
        <v>66000</v>
      </c>
      <c r="F245" s="350">
        <v>12024126</v>
      </c>
    </row>
    <row r="246" spans="1:6" ht="16.5" customHeight="1">
      <c r="A246" s="329">
        <v>243</v>
      </c>
      <c r="B246" s="317" t="s">
        <v>996</v>
      </c>
      <c r="C246" s="347" t="s">
        <v>561</v>
      </c>
      <c r="D246" s="348">
        <v>0</v>
      </c>
      <c r="E246" s="348">
        <v>9670</v>
      </c>
      <c r="F246" s="348">
        <v>12014456</v>
      </c>
    </row>
    <row r="247" spans="1:6" ht="16.5" customHeight="1">
      <c r="A247" s="324">
        <v>244</v>
      </c>
      <c r="B247" s="310" t="s">
        <v>997</v>
      </c>
      <c r="C247" s="349" t="s">
        <v>424</v>
      </c>
      <c r="D247" s="350">
        <v>0</v>
      </c>
      <c r="E247" s="350">
        <v>96800</v>
      </c>
      <c r="F247" s="350">
        <v>11917656</v>
      </c>
    </row>
    <row r="248" spans="1:6" ht="16.5" customHeight="1">
      <c r="A248" s="329">
        <v>245</v>
      </c>
      <c r="B248" s="317" t="s">
        <v>998</v>
      </c>
      <c r="C248" s="347" t="s">
        <v>562</v>
      </c>
      <c r="D248" s="348">
        <v>0</v>
      </c>
      <c r="E248" s="348">
        <v>2680</v>
      </c>
      <c r="F248" s="348">
        <v>11914976</v>
      </c>
    </row>
    <row r="249" spans="1:6" ht="16.5" customHeight="1">
      <c r="A249" s="324">
        <v>246</v>
      </c>
      <c r="B249" s="310" t="s">
        <v>999</v>
      </c>
      <c r="C249" s="349" t="s">
        <v>563</v>
      </c>
      <c r="D249" s="350">
        <v>0</v>
      </c>
      <c r="E249" s="350">
        <v>1881000</v>
      </c>
      <c r="F249" s="350">
        <v>10033976</v>
      </c>
    </row>
    <row r="250" spans="1:6" ht="16.5" customHeight="1">
      <c r="A250" s="329">
        <v>247</v>
      </c>
      <c r="B250" s="317" t="s">
        <v>1000</v>
      </c>
      <c r="C250" s="347" t="s">
        <v>564</v>
      </c>
      <c r="D250" s="348">
        <v>0</v>
      </c>
      <c r="E250" s="348">
        <v>182810</v>
      </c>
      <c r="F250" s="348">
        <v>9851166</v>
      </c>
    </row>
    <row r="251" spans="1:6" ht="16.5" customHeight="1">
      <c r="A251" s="324">
        <v>248</v>
      </c>
      <c r="B251" s="310" t="s">
        <v>1001</v>
      </c>
      <c r="C251" s="349" t="s">
        <v>565</v>
      </c>
      <c r="D251" s="350">
        <v>0</v>
      </c>
      <c r="E251" s="350">
        <v>156750</v>
      </c>
      <c r="F251" s="350">
        <v>9694416</v>
      </c>
    </row>
    <row r="252" spans="1:6" ht="16.5" customHeight="1">
      <c r="A252" s="329">
        <v>249</v>
      </c>
      <c r="B252" s="317" t="s">
        <v>1002</v>
      </c>
      <c r="C252" s="347" t="s">
        <v>566</v>
      </c>
      <c r="D252" s="348">
        <v>0</v>
      </c>
      <c r="E252" s="348">
        <v>440000</v>
      </c>
      <c r="F252" s="348">
        <v>9254416</v>
      </c>
    </row>
    <row r="253" spans="1:6" ht="16.5" customHeight="1">
      <c r="A253" s="324">
        <v>250</v>
      </c>
      <c r="B253" s="310" t="s">
        <v>1003</v>
      </c>
      <c r="C253" s="349" t="s">
        <v>568</v>
      </c>
      <c r="D253" s="350">
        <v>0</v>
      </c>
      <c r="E253" s="350">
        <v>1693850</v>
      </c>
      <c r="F253" s="350">
        <v>7560566</v>
      </c>
    </row>
    <row r="254" spans="1:6" ht="16.5" customHeight="1">
      <c r="A254" s="329">
        <v>251</v>
      </c>
      <c r="B254" s="317" t="s">
        <v>1004</v>
      </c>
      <c r="C254" s="347" t="s">
        <v>569</v>
      </c>
      <c r="D254" s="348">
        <v>0</v>
      </c>
      <c r="E254" s="348">
        <v>164630</v>
      </c>
      <c r="F254" s="348">
        <v>7395936</v>
      </c>
    </row>
    <row r="255" spans="1:6" ht="16.5" customHeight="1">
      <c r="A255" s="324">
        <v>252</v>
      </c>
      <c r="B255" s="310" t="s">
        <v>1005</v>
      </c>
      <c r="C255" s="349" t="s">
        <v>570</v>
      </c>
      <c r="D255" s="350">
        <v>0</v>
      </c>
      <c r="E255" s="350">
        <v>141154</v>
      </c>
      <c r="F255" s="350">
        <v>7254782</v>
      </c>
    </row>
    <row r="256" spans="1:6" ht="16.5" customHeight="1">
      <c r="A256" s="329">
        <v>253</v>
      </c>
      <c r="B256" s="317" t="s">
        <v>1006</v>
      </c>
      <c r="C256" s="347" t="s">
        <v>571</v>
      </c>
      <c r="D256" s="348">
        <v>18800</v>
      </c>
      <c r="E256" s="348">
        <v>0</v>
      </c>
      <c r="F256" s="348">
        <v>7273582</v>
      </c>
    </row>
    <row r="257" spans="1:6" ht="16.5" customHeight="1">
      <c r="A257" s="324">
        <v>254</v>
      </c>
      <c r="B257" s="310" t="s">
        <v>1006</v>
      </c>
      <c r="C257" s="349" t="s">
        <v>572</v>
      </c>
      <c r="D257" s="350">
        <v>10300</v>
      </c>
      <c r="E257" s="350">
        <v>0</v>
      </c>
      <c r="F257" s="350">
        <v>7283882</v>
      </c>
    </row>
    <row r="258" spans="1:6" ht="16.5" customHeight="1">
      <c r="A258" s="329">
        <v>255</v>
      </c>
      <c r="B258" s="317" t="s">
        <v>1006</v>
      </c>
      <c r="C258" s="347" t="s">
        <v>573</v>
      </c>
      <c r="D258" s="348">
        <v>12100</v>
      </c>
      <c r="E258" s="348">
        <v>0</v>
      </c>
      <c r="F258" s="348">
        <v>7295982</v>
      </c>
    </row>
    <row r="259" spans="1:6" ht="16.5" customHeight="1">
      <c r="A259" s="324">
        <v>256</v>
      </c>
      <c r="B259" s="310" t="s">
        <v>1007</v>
      </c>
      <c r="C259" s="349" t="s">
        <v>574</v>
      </c>
      <c r="D259" s="350">
        <v>1575</v>
      </c>
      <c r="E259" s="350">
        <v>0</v>
      </c>
      <c r="F259" s="350">
        <v>7297557</v>
      </c>
    </row>
    <row r="260" spans="1:6" ht="16.5" customHeight="1">
      <c r="A260" s="329">
        <v>257</v>
      </c>
      <c r="B260" s="317" t="s">
        <v>1008</v>
      </c>
      <c r="C260" s="347" t="s">
        <v>575</v>
      </c>
      <c r="D260" s="348">
        <v>2235</v>
      </c>
      <c r="E260" s="348">
        <v>0</v>
      </c>
      <c r="F260" s="348">
        <v>7299792</v>
      </c>
    </row>
    <row r="261" spans="1:6" ht="16.5" customHeight="1">
      <c r="A261" s="324">
        <v>258</v>
      </c>
      <c r="B261" s="310" t="s">
        <v>1009</v>
      </c>
      <c r="C261" s="349" t="s">
        <v>576</v>
      </c>
      <c r="D261" s="350">
        <v>1234</v>
      </c>
      <c r="E261" s="350">
        <v>0</v>
      </c>
      <c r="F261" s="350">
        <v>7301026</v>
      </c>
    </row>
    <row r="262" spans="1:6" ht="16.5" customHeight="1">
      <c r="A262" s="329">
        <v>259</v>
      </c>
      <c r="B262" s="317" t="s">
        <v>1010</v>
      </c>
      <c r="C262" s="347" t="s">
        <v>577</v>
      </c>
      <c r="D262" s="348">
        <v>16</v>
      </c>
      <c r="E262" s="348">
        <v>0</v>
      </c>
      <c r="F262" s="348">
        <v>7301042</v>
      </c>
    </row>
    <row r="263" spans="1:6" ht="16.5" customHeight="1">
      <c r="A263" s="324">
        <v>260</v>
      </c>
      <c r="B263" s="310" t="s">
        <v>1011</v>
      </c>
      <c r="C263" s="349" t="s">
        <v>578</v>
      </c>
      <c r="D263" s="350">
        <v>1164</v>
      </c>
      <c r="E263" s="350">
        <v>0</v>
      </c>
      <c r="F263" s="350">
        <v>7302206</v>
      </c>
    </row>
    <row r="264" spans="1:6" ht="16.5" customHeight="1">
      <c r="A264" s="329">
        <v>261</v>
      </c>
      <c r="B264" s="317" t="s">
        <v>1012</v>
      </c>
      <c r="C264" s="347" t="s">
        <v>368</v>
      </c>
      <c r="D264" s="348">
        <v>0</v>
      </c>
      <c r="E264" s="348">
        <v>40000</v>
      </c>
      <c r="F264" s="348">
        <v>7262206</v>
      </c>
    </row>
    <row r="265" spans="1:6" ht="16.5" customHeight="1">
      <c r="A265" s="324">
        <v>262</v>
      </c>
      <c r="B265" s="310" t="s">
        <v>1013</v>
      </c>
      <c r="C265" s="349" t="s">
        <v>579</v>
      </c>
      <c r="D265" s="350">
        <v>0</v>
      </c>
      <c r="E265" s="350">
        <v>-240000</v>
      </c>
      <c r="F265" s="350">
        <v>7502206</v>
      </c>
    </row>
    <row r="266" spans="1:6" ht="16.5" customHeight="1">
      <c r="A266" s="329">
        <v>263</v>
      </c>
      <c r="B266" s="317" t="s">
        <v>1014</v>
      </c>
      <c r="C266" s="347" t="s">
        <v>580</v>
      </c>
      <c r="D266" s="348">
        <v>0</v>
      </c>
      <c r="E266" s="348">
        <v>-230000</v>
      </c>
      <c r="F266" s="348">
        <v>7732206</v>
      </c>
    </row>
    <row r="267" spans="1:6" ht="16.5" customHeight="1">
      <c r="A267" s="324">
        <v>264</v>
      </c>
      <c r="B267" s="310" t="s">
        <v>1015</v>
      </c>
      <c r="C267" s="349" t="s">
        <v>454</v>
      </c>
      <c r="D267" s="350">
        <v>0</v>
      </c>
      <c r="E267" s="350">
        <v>-230000</v>
      </c>
      <c r="F267" s="350">
        <v>7962206</v>
      </c>
    </row>
    <row r="268" spans="1:6" ht="16.5" customHeight="1">
      <c r="A268" s="329">
        <v>265</v>
      </c>
      <c r="B268" s="317" t="s">
        <v>1016</v>
      </c>
      <c r="C268" s="347" t="s">
        <v>581</v>
      </c>
      <c r="D268" s="348">
        <v>10000</v>
      </c>
      <c r="E268" s="348">
        <v>0</v>
      </c>
      <c r="F268" s="348">
        <v>7972206</v>
      </c>
    </row>
    <row r="269" spans="1:6" ht="16.5" customHeight="1">
      <c r="A269" s="324">
        <v>266</v>
      </c>
      <c r="B269" s="310" t="s">
        <v>1017</v>
      </c>
      <c r="C269" s="349" t="s">
        <v>582</v>
      </c>
      <c r="D269" s="350">
        <v>10000</v>
      </c>
      <c r="E269" s="350">
        <v>0</v>
      </c>
      <c r="F269" s="350">
        <v>7982206</v>
      </c>
    </row>
    <row r="270" spans="1:6" ht="16.5" customHeight="1">
      <c r="A270" s="329">
        <v>267</v>
      </c>
      <c r="B270" s="317" t="s">
        <v>1018</v>
      </c>
      <c r="C270" s="347" t="s">
        <v>583</v>
      </c>
      <c r="D270" s="348">
        <v>10000</v>
      </c>
      <c r="E270" s="348">
        <v>0</v>
      </c>
      <c r="F270" s="348">
        <v>7992206</v>
      </c>
    </row>
    <row r="271" spans="1:6" ht="16.5" customHeight="1">
      <c r="A271" s="324">
        <v>268</v>
      </c>
      <c r="B271" s="310" t="s">
        <v>1019</v>
      </c>
      <c r="C271" s="349" t="s">
        <v>584</v>
      </c>
      <c r="D271" s="350">
        <v>0</v>
      </c>
      <c r="E271" s="350">
        <v>235000</v>
      </c>
      <c r="F271" s="350">
        <v>7757206</v>
      </c>
    </row>
    <row r="272" spans="1:6" ht="16.5" customHeight="1">
      <c r="A272" s="329">
        <v>269</v>
      </c>
      <c r="B272" s="317" t="s">
        <v>1020</v>
      </c>
      <c r="C272" s="347" t="s">
        <v>410</v>
      </c>
      <c r="D272" s="348">
        <v>0</v>
      </c>
      <c r="E272" s="348">
        <v>50000</v>
      </c>
      <c r="F272" s="348">
        <v>7707206</v>
      </c>
    </row>
    <row r="273" spans="1:6" ht="16.5" customHeight="1">
      <c r="A273" s="324">
        <v>270</v>
      </c>
      <c r="B273" s="310" t="s">
        <v>1021</v>
      </c>
      <c r="C273" s="349" t="s">
        <v>585</v>
      </c>
      <c r="D273" s="350">
        <v>10500</v>
      </c>
      <c r="E273" s="350">
        <v>0</v>
      </c>
      <c r="F273" s="350">
        <v>7717706</v>
      </c>
    </row>
    <row r="274" spans="1:6" ht="16.5" customHeight="1">
      <c r="A274" s="329">
        <v>271</v>
      </c>
      <c r="B274" s="317" t="s">
        <v>1022</v>
      </c>
      <c r="C274" s="347" t="s">
        <v>586</v>
      </c>
      <c r="D274" s="348">
        <v>0</v>
      </c>
      <c r="E274" s="348">
        <v>63500</v>
      </c>
      <c r="F274" s="348">
        <v>7654206</v>
      </c>
    </row>
    <row r="275" spans="1:6" ht="16.5" customHeight="1">
      <c r="A275" s="324">
        <v>272</v>
      </c>
      <c r="B275" s="310" t="s">
        <v>1023</v>
      </c>
      <c r="C275" s="349" t="s">
        <v>587</v>
      </c>
      <c r="D275" s="350">
        <v>0</v>
      </c>
      <c r="E275" s="350">
        <v>27070</v>
      </c>
      <c r="F275" s="350">
        <v>7627136</v>
      </c>
    </row>
    <row r="276" spans="1:6" ht="16.5" customHeight="1">
      <c r="A276" s="329">
        <v>273</v>
      </c>
      <c r="B276" s="317" t="s">
        <v>1023</v>
      </c>
      <c r="C276" s="347" t="s">
        <v>588</v>
      </c>
      <c r="D276" s="348">
        <v>0</v>
      </c>
      <c r="E276" s="348">
        <v>61750</v>
      </c>
      <c r="F276" s="348">
        <v>7565386</v>
      </c>
    </row>
    <row r="277" spans="1:6" ht="16.5" customHeight="1">
      <c r="A277" s="324">
        <v>274</v>
      </c>
      <c r="B277" s="310" t="s">
        <v>1024</v>
      </c>
      <c r="C277" s="349" t="s">
        <v>589</v>
      </c>
      <c r="D277" s="350">
        <v>200000</v>
      </c>
      <c r="E277" s="350">
        <v>0</v>
      </c>
      <c r="F277" s="350">
        <v>7765386</v>
      </c>
    </row>
    <row r="278" spans="1:6" ht="16.5" customHeight="1">
      <c r="A278" s="329">
        <v>275</v>
      </c>
      <c r="B278" s="317" t="s">
        <v>1025</v>
      </c>
      <c r="C278" s="347" t="s">
        <v>590</v>
      </c>
      <c r="D278" s="348">
        <v>5000000</v>
      </c>
      <c r="E278" s="348">
        <v>0</v>
      </c>
      <c r="F278" s="348">
        <v>12765386</v>
      </c>
    </row>
    <row r="279" spans="1:6" ht="16.5" customHeight="1">
      <c r="A279" s="324">
        <v>276</v>
      </c>
      <c r="B279" s="310"/>
      <c r="C279" s="330" t="s">
        <v>797</v>
      </c>
      <c r="D279" s="346">
        <v>5367924</v>
      </c>
      <c r="E279" s="346">
        <v>5285330</v>
      </c>
      <c r="F279" s="346">
        <v>82594</v>
      </c>
    </row>
    <row r="280" spans="1:6" ht="16.5" customHeight="1">
      <c r="A280" s="329">
        <v>277</v>
      </c>
      <c r="B280" s="317" t="s">
        <v>1026</v>
      </c>
      <c r="C280" s="347" t="s">
        <v>591</v>
      </c>
      <c r="D280" s="348">
        <v>0</v>
      </c>
      <c r="E280" s="348">
        <v>40000</v>
      </c>
      <c r="F280" s="348">
        <v>12725386</v>
      </c>
    </row>
    <row r="281" spans="1:6" ht="16.5" customHeight="1">
      <c r="A281" s="324">
        <v>278</v>
      </c>
      <c r="B281" s="310" t="s">
        <v>1027</v>
      </c>
      <c r="C281" s="349" t="s">
        <v>592</v>
      </c>
      <c r="D281" s="350">
        <v>0</v>
      </c>
      <c r="E281" s="350">
        <v>42000</v>
      </c>
      <c r="F281" s="350">
        <v>12683386</v>
      </c>
    </row>
    <row r="282" spans="1:6" ht="16.5" customHeight="1">
      <c r="A282" s="329">
        <v>279</v>
      </c>
      <c r="B282" s="317" t="s">
        <v>1028</v>
      </c>
      <c r="C282" s="347" t="s">
        <v>593</v>
      </c>
      <c r="D282" s="348">
        <v>9900</v>
      </c>
      <c r="E282" s="348">
        <v>0</v>
      </c>
      <c r="F282" s="348">
        <v>12693286</v>
      </c>
    </row>
    <row r="283" spans="1:6" ht="16.5" customHeight="1">
      <c r="A283" s="324">
        <v>280</v>
      </c>
      <c r="B283" s="310" t="s">
        <v>1029</v>
      </c>
      <c r="C283" s="349" t="s">
        <v>410</v>
      </c>
      <c r="D283" s="350">
        <v>0</v>
      </c>
      <c r="E283" s="350">
        <v>50000</v>
      </c>
      <c r="F283" s="350">
        <v>12643286</v>
      </c>
    </row>
    <row r="284" spans="1:6" ht="16.5" customHeight="1">
      <c r="A284" s="329">
        <v>281</v>
      </c>
      <c r="B284" s="317" t="s">
        <v>1030</v>
      </c>
      <c r="C284" s="347" t="s">
        <v>594</v>
      </c>
      <c r="D284" s="348">
        <v>0</v>
      </c>
      <c r="E284" s="348">
        <v>40000</v>
      </c>
      <c r="F284" s="348">
        <v>12603286</v>
      </c>
    </row>
    <row r="285" spans="1:6" ht="16.5" customHeight="1">
      <c r="A285" s="324">
        <v>282</v>
      </c>
      <c r="B285" s="310" t="s">
        <v>1031</v>
      </c>
      <c r="C285" s="349" t="s">
        <v>595</v>
      </c>
      <c r="D285" s="350">
        <v>0</v>
      </c>
      <c r="E285" s="350">
        <v>80210</v>
      </c>
      <c r="F285" s="350">
        <v>12523076</v>
      </c>
    </row>
    <row r="286" spans="1:6" ht="16.5" customHeight="1">
      <c r="A286" s="329">
        <v>283</v>
      </c>
      <c r="B286" s="317" t="s">
        <v>1032</v>
      </c>
      <c r="C286" s="347" t="s">
        <v>478</v>
      </c>
      <c r="D286" s="348">
        <v>200000</v>
      </c>
      <c r="E286" s="348">
        <v>0</v>
      </c>
      <c r="F286" s="348">
        <v>12723076</v>
      </c>
    </row>
    <row r="287" spans="1:6" ht="16.5" customHeight="1">
      <c r="A287" s="324">
        <v>284</v>
      </c>
      <c r="B287" s="310" t="s">
        <v>1033</v>
      </c>
      <c r="C287" s="349" t="s">
        <v>596</v>
      </c>
      <c r="D287" s="350">
        <v>0</v>
      </c>
      <c r="E287" s="350">
        <v>240000</v>
      </c>
      <c r="F287" s="350">
        <v>12483076</v>
      </c>
    </row>
    <row r="288" spans="1:6" ht="16.5" customHeight="1">
      <c r="A288" s="329">
        <v>285</v>
      </c>
      <c r="B288" s="317" t="s">
        <v>1034</v>
      </c>
      <c r="C288" s="347" t="s">
        <v>597</v>
      </c>
      <c r="D288" s="348">
        <v>0</v>
      </c>
      <c r="E288" s="348">
        <v>-465000</v>
      </c>
      <c r="F288" s="348">
        <v>12948076</v>
      </c>
    </row>
    <row r="289" spans="1:6" ht="16.5" customHeight="1">
      <c r="A289" s="324">
        <v>286</v>
      </c>
      <c r="B289" s="310" t="s">
        <v>1035</v>
      </c>
      <c r="C289" s="349" t="s">
        <v>368</v>
      </c>
      <c r="D289" s="350">
        <v>0</v>
      </c>
      <c r="E289" s="350">
        <v>40000</v>
      </c>
      <c r="F289" s="350">
        <v>12908076</v>
      </c>
    </row>
    <row r="290" spans="1:6" ht="16.5" customHeight="1">
      <c r="A290" s="329">
        <v>287</v>
      </c>
      <c r="B290" s="317" t="s">
        <v>1036</v>
      </c>
      <c r="C290" s="347" t="s">
        <v>598</v>
      </c>
      <c r="D290" s="348">
        <v>0</v>
      </c>
      <c r="E290" s="348">
        <v>46800</v>
      </c>
      <c r="F290" s="348">
        <v>12861276</v>
      </c>
    </row>
    <row r="291" spans="1:6" ht="16.5" customHeight="1">
      <c r="A291" s="324">
        <v>288</v>
      </c>
      <c r="B291" s="310" t="s">
        <v>1037</v>
      </c>
      <c r="C291" s="349" t="s">
        <v>599</v>
      </c>
      <c r="D291" s="350">
        <v>0</v>
      </c>
      <c r="E291" s="350">
        <v>352000</v>
      </c>
      <c r="F291" s="350">
        <v>12509276</v>
      </c>
    </row>
    <row r="292" spans="1:6" ht="16.5" customHeight="1">
      <c r="A292" s="329">
        <v>289</v>
      </c>
      <c r="B292" s="317" t="s">
        <v>1038</v>
      </c>
      <c r="C292" s="347" t="s">
        <v>600</v>
      </c>
      <c r="D292" s="348">
        <v>0</v>
      </c>
      <c r="E292" s="348">
        <v>50000</v>
      </c>
      <c r="F292" s="348">
        <v>12459276</v>
      </c>
    </row>
    <row r="293" spans="1:6" ht="16.5" customHeight="1">
      <c r="A293" s="324">
        <v>290</v>
      </c>
      <c r="B293" s="310" t="s">
        <v>1039</v>
      </c>
      <c r="C293" s="349" t="s">
        <v>601</v>
      </c>
      <c r="D293" s="350">
        <v>0</v>
      </c>
      <c r="E293" s="350">
        <v>19980</v>
      </c>
      <c r="F293" s="350">
        <v>12439296</v>
      </c>
    </row>
    <row r="294" spans="1:6" ht="16.5" customHeight="1">
      <c r="A294" s="329">
        <v>291</v>
      </c>
      <c r="B294" s="317" t="s">
        <v>1040</v>
      </c>
      <c r="C294" s="347" t="s">
        <v>602</v>
      </c>
      <c r="D294" s="348">
        <v>0</v>
      </c>
      <c r="E294" s="348">
        <v>53210</v>
      </c>
      <c r="F294" s="348">
        <v>12386086</v>
      </c>
    </row>
    <row r="295" spans="1:6" ht="16.5" customHeight="1">
      <c r="A295" s="324">
        <v>292</v>
      </c>
      <c r="B295" s="310" t="s">
        <v>1041</v>
      </c>
      <c r="C295" s="349" t="s">
        <v>603</v>
      </c>
      <c r="D295" s="350">
        <v>0</v>
      </c>
      <c r="E295" s="350">
        <v>23210</v>
      </c>
      <c r="F295" s="350">
        <v>12362876</v>
      </c>
    </row>
    <row r="296" spans="1:6" ht="16.5" customHeight="1">
      <c r="A296" s="329">
        <v>293</v>
      </c>
      <c r="B296" s="317" t="s">
        <v>1042</v>
      </c>
      <c r="C296" s="347" t="s">
        <v>604</v>
      </c>
      <c r="D296" s="348">
        <v>0</v>
      </c>
      <c r="E296" s="348">
        <v>7430</v>
      </c>
      <c r="F296" s="348">
        <v>12355446</v>
      </c>
    </row>
    <row r="297" spans="1:6" ht="16.5" customHeight="1">
      <c r="A297" s="324">
        <v>294</v>
      </c>
      <c r="B297" s="310" t="s">
        <v>1043</v>
      </c>
      <c r="C297" s="349" t="s">
        <v>605</v>
      </c>
      <c r="D297" s="350">
        <v>0</v>
      </c>
      <c r="E297" s="350">
        <v>66000</v>
      </c>
      <c r="F297" s="350">
        <v>12289446</v>
      </c>
    </row>
    <row r="298" spans="1:6" ht="16.5" customHeight="1">
      <c r="A298" s="329">
        <v>295</v>
      </c>
      <c r="B298" s="317" t="s">
        <v>1044</v>
      </c>
      <c r="C298" s="347" t="s">
        <v>606</v>
      </c>
      <c r="D298" s="348">
        <v>0</v>
      </c>
      <c r="E298" s="348">
        <v>29800</v>
      </c>
      <c r="F298" s="348">
        <v>12259646</v>
      </c>
    </row>
    <row r="299" spans="1:6" ht="16.5" customHeight="1">
      <c r="A299" s="324">
        <v>296</v>
      </c>
      <c r="B299" s="310" t="s">
        <v>1045</v>
      </c>
      <c r="C299" s="349" t="s">
        <v>607</v>
      </c>
      <c r="D299" s="350">
        <v>0</v>
      </c>
      <c r="E299" s="350">
        <v>4000</v>
      </c>
      <c r="F299" s="350">
        <v>12255646</v>
      </c>
    </row>
    <row r="300" spans="1:6" ht="16.5" customHeight="1">
      <c r="A300" s="329">
        <v>297</v>
      </c>
      <c r="B300" s="317" t="s">
        <v>1046</v>
      </c>
      <c r="C300" s="347" t="s">
        <v>594</v>
      </c>
      <c r="D300" s="348">
        <v>0</v>
      </c>
      <c r="E300" s="348">
        <v>40000</v>
      </c>
      <c r="F300" s="348">
        <v>12215646</v>
      </c>
    </row>
    <row r="301" spans="1:6" ht="16.5" customHeight="1">
      <c r="A301" s="324">
        <v>298</v>
      </c>
      <c r="B301" s="310" t="s">
        <v>1047</v>
      </c>
      <c r="C301" s="349" t="s">
        <v>608</v>
      </c>
      <c r="D301" s="350">
        <v>16101570</v>
      </c>
      <c r="E301" s="350">
        <v>0</v>
      </c>
      <c r="F301" s="350">
        <v>28317216</v>
      </c>
    </row>
    <row r="302" spans="1:6" ht="16.5" customHeight="1">
      <c r="A302" s="329">
        <v>299</v>
      </c>
      <c r="B302" s="317" t="s">
        <v>1048</v>
      </c>
      <c r="C302" s="347" t="s">
        <v>609</v>
      </c>
      <c r="D302" s="348">
        <v>0</v>
      </c>
      <c r="E302" s="348">
        <v>440000</v>
      </c>
      <c r="F302" s="348">
        <v>27877216</v>
      </c>
    </row>
    <row r="303" spans="1:6" ht="16.5" customHeight="1">
      <c r="A303" s="324">
        <v>300</v>
      </c>
      <c r="B303" s="310" t="s">
        <v>1049</v>
      </c>
      <c r="C303" s="349" t="s">
        <v>610</v>
      </c>
      <c r="D303" s="350">
        <v>0</v>
      </c>
      <c r="E303" s="350">
        <v>2144000</v>
      </c>
      <c r="F303" s="350">
        <v>25733216</v>
      </c>
    </row>
    <row r="304" spans="1:6" ht="16.5" customHeight="1">
      <c r="A304" s="329">
        <v>301</v>
      </c>
      <c r="B304" s="317" t="s">
        <v>1050</v>
      </c>
      <c r="C304" s="347" t="s">
        <v>611</v>
      </c>
      <c r="D304" s="348">
        <v>0</v>
      </c>
      <c r="E304" s="348">
        <v>208390</v>
      </c>
      <c r="F304" s="348">
        <v>25524826</v>
      </c>
    </row>
    <row r="305" spans="1:6" ht="16.5" customHeight="1">
      <c r="A305" s="324">
        <v>302</v>
      </c>
      <c r="B305" s="310" t="s">
        <v>1051</v>
      </c>
      <c r="C305" s="349" t="s">
        <v>612</v>
      </c>
      <c r="D305" s="350">
        <v>0</v>
      </c>
      <c r="E305" s="350">
        <v>178667</v>
      </c>
      <c r="F305" s="350">
        <v>25346159</v>
      </c>
    </row>
    <row r="306" spans="1:6" ht="16.5" customHeight="1">
      <c r="A306" s="329">
        <v>303</v>
      </c>
      <c r="B306" s="317" t="s">
        <v>1052</v>
      </c>
      <c r="C306" s="347" t="s">
        <v>613</v>
      </c>
      <c r="D306" s="348">
        <v>0</v>
      </c>
      <c r="E306" s="348">
        <v>128400</v>
      </c>
      <c r="F306" s="348">
        <v>25217759</v>
      </c>
    </row>
    <row r="307" spans="1:6" ht="16.5" customHeight="1">
      <c r="A307" s="324">
        <v>304</v>
      </c>
      <c r="B307" s="310" t="s">
        <v>1053</v>
      </c>
      <c r="C307" s="349" t="s">
        <v>614</v>
      </c>
      <c r="D307" s="350">
        <v>6000000</v>
      </c>
      <c r="E307" s="350">
        <v>0</v>
      </c>
      <c r="F307" s="350">
        <v>31217759</v>
      </c>
    </row>
    <row r="308" spans="1:6" ht="16.5" customHeight="1">
      <c r="A308" s="329">
        <v>305</v>
      </c>
      <c r="B308" s="317" t="s">
        <v>1054</v>
      </c>
      <c r="C308" s="347" t="s">
        <v>615</v>
      </c>
      <c r="D308" s="348">
        <v>0</v>
      </c>
      <c r="E308" s="348">
        <v>1693850</v>
      </c>
      <c r="F308" s="348">
        <v>29523909</v>
      </c>
    </row>
    <row r="309" spans="1:6" ht="16.5" customHeight="1">
      <c r="A309" s="324">
        <v>306</v>
      </c>
      <c r="B309" s="310" t="s">
        <v>1055</v>
      </c>
      <c r="C309" s="349" t="s">
        <v>616</v>
      </c>
      <c r="D309" s="350">
        <v>0</v>
      </c>
      <c r="E309" s="350">
        <v>164630</v>
      </c>
      <c r="F309" s="350">
        <v>29359279</v>
      </c>
    </row>
    <row r="310" spans="1:6" ht="16.5" customHeight="1">
      <c r="A310" s="329">
        <v>307</v>
      </c>
      <c r="B310" s="317" t="s">
        <v>1056</v>
      </c>
      <c r="C310" s="347" t="s">
        <v>617</v>
      </c>
      <c r="D310" s="348">
        <v>0</v>
      </c>
      <c r="E310" s="348">
        <v>141154</v>
      </c>
      <c r="F310" s="348">
        <v>29218125</v>
      </c>
    </row>
    <row r="311" spans="1:6" ht="16.5" customHeight="1">
      <c r="A311" s="324">
        <v>308</v>
      </c>
      <c r="B311" s="310" t="s">
        <v>1057</v>
      </c>
      <c r="C311" s="349" t="s">
        <v>618</v>
      </c>
      <c r="D311" s="350">
        <v>10000</v>
      </c>
      <c r="E311" s="350">
        <v>0</v>
      </c>
      <c r="F311" s="350">
        <v>29228125</v>
      </c>
    </row>
    <row r="312" spans="1:6" ht="16.5" customHeight="1">
      <c r="A312" s="329">
        <v>309</v>
      </c>
      <c r="B312" s="317" t="s">
        <v>1058</v>
      </c>
      <c r="C312" s="347" t="s">
        <v>618</v>
      </c>
      <c r="D312" s="348">
        <v>10000</v>
      </c>
      <c r="E312" s="348">
        <v>0</v>
      </c>
      <c r="F312" s="348">
        <v>29238125</v>
      </c>
    </row>
    <row r="313" spans="1:6" ht="16.5" customHeight="1">
      <c r="A313" s="324">
        <v>310</v>
      </c>
      <c r="B313" s="310" t="s">
        <v>1059</v>
      </c>
      <c r="C313" s="349" t="s">
        <v>600</v>
      </c>
      <c r="D313" s="350">
        <v>0</v>
      </c>
      <c r="E313" s="350">
        <v>50000</v>
      </c>
      <c r="F313" s="350">
        <v>29188125</v>
      </c>
    </row>
    <row r="314" spans="1:6" ht="16.5" customHeight="1">
      <c r="A314" s="329">
        <v>311</v>
      </c>
      <c r="B314" s="317" t="s">
        <v>1060</v>
      </c>
      <c r="C314" s="347" t="s">
        <v>619</v>
      </c>
      <c r="D314" s="348">
        <v>0</v>
      </c>
      <c r="E314" s="348">
        <v>75500</v>
      </c>
      <c r="F314" s="348">
        <v>29112625</v>
      </c>
    </row>
    <row r="315" spans="1:6" ht="16.5" customHeight="1">
      <c r="A315" s="324">
        <v>312</v>
      </c>
      <c r="B315" s="310" t="s">
        <v>1061</v>
      </c>
      <c r="C315" s="349" t="s">
        <v>618</v>
      </c>
      <c r="D315" s="350">
        <v>10000</v>
      </c>
      <c r="E315" s="350">
        <v>0</v>
      </c>
      <c r="F315" s="350">
        <v>29122625</v>
      </c>
    </row>
    <row r="316" spans="1:6" ht="16.5" customHeight="1">
      <c r="A316" s="329">
        <v>313</v>
      </c>
      <c r="B316" s="317" t="s">
        <v>1062</v>
      </c>
      <c r="C316" s="347" t="s">
        <v>620</v>
      </c>
      <c r="D316" s="348">
        <v>0</v>
      </c>
      <c r="E316" s="348">
        <v>109000</v>
      </c>
      <c r="F316" s="348">
        <v>29013625</v>
      </c>
    </row>
    <row r="317" spans="1:6" ht="16.5" customHeight="1">
      <c r="A317" s="324">
        <v>314</v>
      </c>
      <c r="B317" s="310" t="s">
        <v>1063</v>
      </c>
      <c r="C317" s="349" t="s">
        <v>621</v>
      </c>
      <c r="D317" s="350">
        <v>164</v>
      </c>
      <c r="E317" s="350">
        <v>0</v>
      </c>
      <c r="F317" s="350">
        <v>29013789</v>
      </c>
    </row>
    <row r="318" spans="1:6" ht="16.5" customHeight="1">
      <c r="A318" s="329">
        <v>315</v>
      </c>
      <c r="B318" s="317" t="s">
        <v>1064</v>
      </c>
      <c r="C318" s="347" t="s">
        <v>594</v>
      </c>
      <c r="D318" s="348">
        <v>0</v>
      </c>
      <c r="E318" s="348">
        <v>40000</v>
      </c>
      <c r="F318" s="348">
        <v>28973789</v>
      </c>
    </row>
    <row r="319" spans="1:6" ht="16.5" customHeight="1">
      <c r="A319" s="324">
        <v>316</v>
      </c>
      <c r="B319" s="310" t="s">
        <v>1065</v>
      </c>
      <c r="C319" s="349" t="s">
        <v>622</v>
      </c>
      <c r="D319" s="350">
        <v>0</v>
      </c>
      <c r="E319" s="350">
        <v>193600</v>
      </c>
      <c r="F319" s="350">
        <v>28780189</v>
      </c>
    </row>
    <row r="320" spans="1:6" ht="16.5" customHeight="1">
      <c r="A320" s="329">
        <v>317</v>
      </c>
      <c r="B320" s="317" t="s">
        <v>1066</v>
      </c>
      <c r="C320" s="347" t="s">
        <v>618</v>
      </c>
      <c r="D320" s="348">
        <v>200000</v>
      </c>
      <c r="E320" s="348">
        <v>0</v>
      </c>
      <c r="F320" s="348">
        <v>28980189</v>
      </c>
    </row>
    <row r="321" spans="1:6" ht="16.5" customHeight="1">
      <c r="A321" s="324">
        <v>318</v>
      </c>
      <c r="B321" s="310" t="s">
        <v>1067</v>
      </c>
      <c r="C321" s="349" t="s">
        <v>623</v>
      </c>
      <c r="D321" s="350">
        <v>2380000</v>
      </c>
      <c r="E321" s="350">
        <v>0</v>
      </c>
      <c r="F321" s="350">
        <v>31360189</v>
      </c>
    </row>
    <row r="322" spans="1:6" ht="16.5" customHeight="1">
      <c r="A322" s="329">
        <v>319</v>
      </c>
      <c r="B322" s="317"/>
      <c r="C322" s="325" t="s">
        <v>797</v>
      </c>
      <c r="D322" s="351">
        <v>24921634</v>
      </c>
      <c r="E322" s="351">
        <v>6326831</v>
      </c>
      <c r="F322" s="351">
        <v>18594803</v>
      </c>
    </row>
    <row r="323" spans="1:6" ht="16.5" customHeight="1">
      <c r="A323" s="324">
        <v>320</v>
      </c>
      <c r="B323" s="310" t="s">
        <v>1068</v>
      </c>
      <c r="C323" s="349" t="s">
        <v>624</v>
      </c>
      <c r="D323" s="350">
        <v>0</v>
      </c>
      <c r="E323" s="350">
        <v>48000</v>
      </c>
      <c r="F323" s="350">
        <v>31312189</v>
      </c>
    </row>
    <row r="324" spans="1:6" ht="16.5" customHeight="1">
      <c r="A324" s="329">
        <v>321</v>
      </c>
      <c r="B324" s="317" t="s">
        <v>1069</v>
      </c>
      <c r="C324" s="347" t="s">
        <v>625</v>
      </c>
      <c r="D324" s="348">
        <v>0</v>
      </c>
      <c r="E324" s="348">
        <v>378000</v>
      </c>
      <c r="F324" s="348">
        <v>30934189</v>
      </c>
    </row>
    <row r="325" spans="1:6" ht="16.5" customHeight="1">
      <c r="A325" s="324">
        <v>322</v>
      </c>
      <c r="B325" s="310" t="s">
        <v>1070</v>
      </c>
      <c r="C325" s="349" t="s">
        <v>626</v>
      </c>
      <c r="D325" s="350">
        <v>0</v>
      </c>
      <c r="E325" s="350">
        <v>22060</v>
      </c>
      <c r="F325" s="350">
        <v>30912129</v>
      </c>
    </row>
    <row r="326" spans="1:6" ht="16.5" customHeight="1">
      <c r="A326" s="329">
        <v>323</v>
      </c>
      <c r="B326" s="317" t="s">
        <v>1071</v>
      </c>
      <c r="C326" s="347" t="s">
        <v>627</v>
      </c>
      <c r="D326" s="348">
        <v>0</v>
      </c>
      <c r="E326" s="348">
        <v>40000</v>
      </c>
      <c r="F326" s="348">
        <v>30872129</v>
      </c>
    </row>
    <row r="327" spans="1:6" ht="16.5" customHeight="1">
      <c r="A327" s="324">
        <v>324</v>
      </c>
      <c r="B327" s="310" t="s">
        <v>1072</v>
      </c>
      <c r="C327" s="349" t="s">
        <v>628</v>
      </c>
      <c r="D327" s="350">
        <v>0</v>
      </c>
      <c r="E327" s="350">
        <v>13300</v>
      </c>
      <c r="F327" s="350">
        <v>30858829</v>
      </c>
    </row>
    <row r="328" spans="1:6" ht="16.5" customHeight="1">
      <c r="A328" s="329">
        <v>325</v>
      </c>
      <c r="B328" s="317" t="s">
        <v>1073</v>
      </c>
      <c r="C328" s="347" t="s">
        <v>629</v>
      </c>
      <c r="D328" s="348">
        <v>0</v>
      </c>
      <c r="E328" s="348">
        <v>98990</v>
      </c>
      <c r="F328" s="348">
        <v>30759839</v>
      </c>
    </row>
    <row r="329" spans="1:6" ht="16.5" customHeight="1">
      <c r="A329" s="324">
        <v>326</v>
      </c>
      <c r="B329" s="310" t="s">
        <v>1074</v>
      </c>
      <c r="C329" s="349" t="s">
        <v>630</v>
      </c>
      <c r="D329" s="350">
        <v>0</v>
      </c>
      <c r="E329" s="350">
        <v>297000</v>
      </c>
      <c r="F329" s="350">
        <v>30462839</v>
      </c>
    </row>
    <row r="330" spans="1:6" ht="16.5" customHeight="1">
      <c r="A330" s="329">
        <v>327</v>
      </c>
      <c r="B330" s="317" t="s">
        <v>1075</v>
      </c>
      <c r="C330" s="347" t="s">
        <v>631</v>
      </c>
      <c r="D330" s="348">
        <v>0</v>
      </c>
      <c r="E330" s="348">
        <v>50000</v>
      </c>
      <c r="F330" s="348">
        <v>30412839</v>
      </c>
    </row>
    <row r="331" spans="1:6" ht="16.5" customHeight="1">
      <c r="A331" s="324">
        <v>328</v>
      </c>
      <c r="B331" s="310" t="s">
        <v>1076</v>
      </c>
      <c r="C331" s="349" t="s">
        <v>632</v>
      </c>
      <c r="D331" s="350">
        <v>0</v>
      </c>
      <c r="E331" s="350">
        <v>38000</v>
      </c>
      <c r="F331" s="350">
        <v>30374839</v>
      </c>
    </row>
    <row r="332" spans="1:6" ht="16.5" customHeight="1">
      <c r="A332" s="329">
        <v>329</v>
      </c>
      <c r="B332" s="317" t="s">
        <v>1077</v>
      </c>
      <c r="C332" s="347" t="s">
        <v>591</v>
      </c>
      <c r="D332" s="348">
        <v>0</v>
      </c>
      <c r="E332" s="348">
        <v>40000</v>
      </c>
      <c r="F332" s="348">
        <v>30334839</v>
      </c>
    </row>
    <row r="333" spans="1:6" ht="16.5" customHeight="1">
      <c r="A333" s="324">
        <v>330</v>
      </c>
      <c r="B333" s="310" t="s">
        <v>1078</v>
      </c>
      <c r="C333" s="349" t="s">
        <v>633</v>
      </c>
      <c r="D333" s="350">
        <v>0</v>
      </c>
      <c r="E333" s="350">
        <v>53210</v>
      </c>
      <c r="F333" s="350">
        <v>30281629</v>
      </c>
    </row>
    <row r="334" spans="1:6" ht="16.5" customHeight="1">
      <c r="A334" s="329">
        <v>331</v>
      </c>
      <c r="B334" s="317" t="s">
        <v>1079</v>
      </c>
      <c r="C334" s="347" t="s">
        <v>634</v>
      </c>
      <c r="D334" s="348">
        <v>0</v>
      </c>
      <c r="E334" s="348">
        <v>91650</v>
      </c>
      <c r="F334" s="348">
        <v>30189979</v>
      </c>
    </row>
    <row r="335" spans="1:6" ht="16.5" customHeight="1">
      <c r="A335" s="324">
        <v>332</v>
      </c>
      <c r="B335" s="310" t="s">
        <v>1080</v>
      </c>
      <c r="C335" s="349" t="s">
        <v>635</v>
      </c>
      <c r="D335" s="350">
        <v>10000</v>
      </c>
      <c r="E335" s="350">
        <v>0</v>
      </c>
      <c r="F335" s="350">
        <v>30199979</v>
      </c>
    </row>
    <row r="336" spans="1:6" ht="16.5" customHeight="1">
      <c r="A336" s="329">
        <v>333</v>
      </c>
      <c r="B336" s="317" t="s">
        <v>1081</v>
      </c>
      <c r="C336" s="347" t="s">
        <v>636</v>
      </c>
      <c r="D336" s="348">
        <v>0</v>
      </c>
      <c r="E336" s="348">
        <v>8000</v>
      </c>
      <c r="F336" s="348">
        <v>30191979</v>
      </c>
    </row>
    <row r="337" spans="1:6" ht="16.5" customHeight="1">
      <c r="A337" s="324">
        <v>334</v>
      </c>
      <c r="B337" s="310" t="s">
        <v>1082</v>
      </c>
      <c r="C337" s="349" t="s">
        <v>637</v>
      </c>
      <c r="D337" s="350">
        <v>0</v>
      </c>
      <c r="E337" s="350">
        <v>50000</v>
      </c>
      <c r="F337" s="350">
        <v>30141979</v>
      </c>
    </row>
    <row r="338" spans="1:6" ht="16.5" customHeight="1">
      <c r="A338" s="329">
        <v>335</v>
      </c>
      <c r="B338" s="317" t="s">
        <v>1083</v>
      </c>
      <c r="C338" s="347" t="s">
        <v>638</v>
      </c>
      <c r="D338" s="348">
        <v>0</v>
      </c>
      <c r="E338" s="348">
        <v>2144000</v>
      </c>
      <c r="F338" s="348">
        <v>27997979</v>
      </c>
    </row>
    <row r="339" spans="1:6" ht="16.5" customHeight="1">
      <c r="A339" s="324">
        <v>336</v>
      </c>
      <c r="B339" s="310" t="s">
        <v>1084</v>
      </c>
      <c r="C339" s="349" t="s">
        <v>639</v>
      </c>
      <c r="D339" s="350">
        <v>0</v>
      </c>
      <c r="E339" s="350">
        <v>208390</v>
      </c>
      <c r="F339" s="350">
        <v>27789589</v>
      </c>
    </row>
    <row r="340" spans="1:6" ht="16.5" customHeight="1">
      <c r="A340" s="329">
        <v>337</v>
      </c>
      <c r="B340" s="317" t="s">
        <v>1085</v>
      </c>
      <c r="C340" s="347" t="s">
        <v>640</v>
      </c>
      <c r="D340" s="348">
        <v>0</v>
      </c>
      <c r="E340" s="348">
        <v>178667</v>
      </c>
      <c r="F340" s="348">
        <v>27610922</v>
      </c>
    </row>
    <row r="341" spans="1:6" ht="16.5" customHeight="1">
      <c r="A341" s="324">
        <v>338</v>
      </c>
      <c r="B341" s="310" t="s">
        <v>1086</v>
      </c>
      <c r="C341" s="349" t="s">
        <v>641</v>
      </c>
      <c r="D341" s="350">
        <v>0</v>
      </c>
      <c r="E341" s="350">
        <v>1693850</v>
      </c>
      <c r="F341" s="350">
        <v>25917072</v>
      </c>
    </row>
    <row r="342" spans="1:6" ht="16.5" customHeight="1">
      <c r="A342" s="329">
        <v>339</v>
      </c>
      <c r="B342" s="317" t="s">
        <v>1087</v>
      </c>
      <c r="C342" s="347" t="s">
        <v>642</v>
      </c>
      <c r="D342" s="348">
        <v>0</v>
      </c>
      <c r="E342" s="348">
        <v>164630</v>
      </c>
      <c r="F342" s="348">
        <v>25752442</v>
      </c>
    </row>
    <row r="343" spans="1:6" ht="16.5" customHeight="1">
      <c r="A343" s="324">
        <v>340</v>
      </c>
      <c r="B343" s="310" t="s">
        <v>1088</v>
      </c>
      <c r="C343" s="349" t="s">
        <v>643</v>
      </c>
      <c r="D343" s="350">
        <v>0</v>
      </c>
      <c r="E343" s="350">
        <v>141154</v>
      </c>
      <c r="F343" s="350">
        <v>25611288</v>
      </c>
    </row>
    <row r="344" spans="1:6" ht="16.5" customHeight="1">
      <c r="A344" s="329">
        <v>341</v>
      </c>
      <c r="B344" s="317" t="s">
        <v>1089</v>
      </c>
      <c r="C344" s="347" t="s">
        <v>644</v>
      </c>
      <c r="D344" s="348">
        <v>0</v>
      </c>
      <c r="E344" s="348">
        <v>6290</v>
      </c>
      <c r="F344" s="348">
        <v>25604998</v>
      </c>
    </row>
    <row r="345" spans="1:6" ht="16.5" customHeight="1">
      <c r="A345" s="324">
        <v>342</v>
      </c>
      <c r="B345" s="310" t="s">
        <v>1090</v>
      </c>
      <c r="C345" s="349" t="s">
        <v>645</v>
      </c>
      <c r="D345" s="350">
        <v>0</v>
      </c>
      <c r="E345" s="350">
        <v>26390</v>
      </c>
      <c r="F345" s="350">
        <v>25578608</v>
      </c>
    </row>
    <row r="346" spans="1:6" ht="16.5" customHeight="1">
      <c r="A346" s="329">
        <v>343</v>
      </c>
      <c r="B346" s="317" t="s">
        <v>1091</v>
      </c>
      <c r="C346" s="347" t="s">
        <v>646</v>
      </c>
      <c r="D346" s="348">
        <v>0</v>
      </c>
      <c r="E346" s="348">
        <v>440000</v>
      </c>
      <c r="F346" s="348">
        <v>25138608</v>
      </c>
    </row>
    <row r="347" spans="1:6" ht="16.5" customHeight="1">
      <c r="A347" s="324">
        <v>344</v>
      </c>
      <c r="B347" s="310" t="s">
        <v>1092</v>
      </c>
      <c r="C347" s="349" t="s">
        <v>635</v>
      </c>
      <c r="D347" s="350">
        <v>10000</v>
      </c>
      <c r="E347" s="350">
        <v>0</v>
      </c>
      <c r="F347" s="350">
        <v>25148608</v>
      </c>
    </row>
    <row r="348" spans="1:6" ht="16.5" customHeight="1">
      <c r="A348" s="329">
        <v>345</v>
      </c>
      <c r="B348" s="317" t="s">
        <v>1093</v>
      </c>
      <c r="C348" s="347" t="s">
        <v>591</v>
      </c>
      <c r="D348" s="348">
        <v>0</v>
      </c>
      <c r="E348" s="348">
        <v>40000</v>
      </c>
      <c r="F348" s="348">
        <v>25108608</v>
      </c>
    </row>
    <row r="349" spans="1:6" ht="16.5" customHeight="1">
      <c r="A349" s="324">
        <v>346</v>
      </c>
      <c r="B349" s="310" t="s">
        <v>1094</v>
      </c>
      <c r="C349" s="349" t="s">
        <v>635</v>
      </c>
      <c r="D349" s="350">
        <v>10000</v>
      </c>
      <c r="E349" s="350">
        <v>0</v>
      </c>
      <c r="F349" s="350">
        <v>25118608</v>
      </c>
    </row>
    <row r="350" spans="1:6" ht="16.5" customHeight="1">
      <c r="A350" s="329">
        <v>347</v>
      </c>
      <c r="B350" s="317" t="s">
        <v>1095</v>
      </c>
      <c r="C350" s="347" t="s">
        <v>647</v>
      </c>
      <c r="D350" s="348">
        <v>0</v>
      </c>
      <c r="E350" s="348">
        <v>44000</v>
      </c>
      <c r="F350" s="348">
        <v>25074608</v>
      </c>
    </row>
    <row r="351" spans="1:6" ht="16.5" customHeight="1">
      <c r="A351" s="324">
        <v>348</v>
      </c>
      <c r="B351" s="310" t="s">
        <v>1096</v>
      </c>
      <c r="C351" s="349" t="s">
        <v>648</v>
      </c>
      <c r="D351" s="350">
        <v>0</v>
      </c>
      <c r="E351" s="350">
        <v>10000</v>
      </c>
      <c r="F351" s="350">
        <v>25064608</v>
      </c>
    </row>
    <row r="352" spans="1:6" ht="16.5" customHeight="1">
      <c r="A352" s="329">
        <v>349</v>
      </c>
      <c r="B352" s="317" t="s">
        <v>1097</v>
      </c>
      <c r="C352" s="347" t="s">
        <v>649</v>
      </c>
      <c r="D352" s="348">
        <v>0</v>
      </c>
      <c r="E352" s="348">
        <v>50000</v>
      </c>
      <c r="F352" s="348">
        <v>25014608</v>
      </c>
    </row>
    <row r="353" spans="1:6" ht="16.5" customHeight="1">
      <c r="A353" s="324">
        <v>350</v>
      </c>
      <c r="B353" s="310" t="s">
        <v>1098</v>
      </c>
      <c r="C353" s="349" t="s">
        <v>650</v>
      </c>
      <c r="D353" s="350">
        <v>0</v>
      </c>
      <c r="E353" s="350">
        <v>48000</v>
      </c>
      <c r="F353" s="350">
        <v>24966608</v>
      </c>
    </row>
    <row r="354" spans="1:6" ht="16.5" customHeight="1">
      <c r="A354" s="329">
        <v>351</v>
      </c>
      <c r="B354" s="317" t="s">
        <v>1099</v>
      </c>
      <c r="C354" s="347" t="s">
        <v>651</v>
      </c>
      <c r="D354" s="348">
        <v>1400</v>
      </c>
      <c r="E354" s="348">
        <v>0</v>
      </c>
      <c r="F354" s="348">
        <v>24968008</v>
      </c>
    </row>
    <row r="355" spans="1:6" ht="16.5" customHeight="1">
      <c r="A355" s="324">
        <v>352</v>
      </c>
      <c r="B355" s="310" t="s">
        <v>1100</v>
      </c>
      <c r="C355" s="349" t="s">
        <v>635</v>
      </c>
      <c r="D355" s="350">
        <v>200000</v>
      </c>
      <c r="E355" s="350">
        <v>0</v>
      </c>
      <c r="F355" s="350">
        <v>25168008</v>
      </c>
    </row>
    <row r="356" spans="1:6" ht="16.5" customHeight="1">
      <c r="A356" s="329">
        <v>353</v>
      </c>
      <c r="B356" s="317"/>
      <c r="C356" s="325" t="s">
        <v>797</v>
      </c>
      <c r="D356" s="351">
        <v>231400</v>
      </c>
      <c r="E356" s="351">
        <v>6423581</v>
      </c>
      <c r="F356" s="351">
        <v>-6192181</v>
      </c>
    </row>
    <row r="357" spans="1:6" ht="16.5" customHeight="1">
      <c r="A357" s="324">
        <v>354</v>
      </c>
      <c r="B357" s="310" t="s">
        <v>1101</v>
      </c>
      <c r="C357" s="349" t="s">
        <v>652</v>
      </c>
      <c r="D357" s="350">
        <v>0</v>
      </c>
      <c r="E357" s="350">
        <v>96700</v>
      </c>
      <c r="F357" s="350">
        <v>25071308</v>
      </c>
    </row>
    <row r="358" spans="1:6" ht="16.5" customHeight="1">
      <c r="A358" s="329">
        <v>355</v>
      </c>
      <c r="B358" s="317" t="s">
        <v>1102</v>
      </c>
      <c r="C358" s="347" t="s">
        <v>368</v>
      </c>
      <c r="D358" s="348">
        <v>0</v>
      </c>
      <c r="E358" s="348">
        <v>40000</v>
      </c>
      <c r="F358" s="348">
        <v>25031308</v>
      </c>
    </row>
    <row r="359" spans="1:6" ht="16.5" customHeight="1">
      <c r="A359" s="324">
        <v>356</v>
      </c>
      <c r="B359" s="310" t="s">
        <v>1103</v>
      </c>
      <c r="C359" s="349" t="s">
        <v>653</v>
      </c>
      <c r="D359" s="350">
        <v>0</v>
      </c>
      <c r="E359" s="350">
        <v>132000</v>
      </c>
      <c r="F359" s="350">
        <v>24899308</v>
      </c>
    </row>
    <row r="360" spans="1:6" ht="16.5" customHeight="1">
      <c r="A360" s="329">
        <v>357</v>
      </c>
      <c r="B360" s="317" t="s">
        <v>1104</v>
      </c>
      <c r="C360" s="347" t="s">
        <v>654</v>
      </c>
      <c r="D360" s="348">
        <v>0</v>
      </c>
      <c r="E360" s="348">
        <v>66000</v>
      </c>
      <c r="F360" s="348">
        <v>24833308</v>
      </c>
    </row>
    <row r="361" spans="1:6" ht="16.5" customHeight="1">
      <c r="A361" s="324">
        <v>358</v>
      </c>
      <c r="B361" s="310" t="s">
        <v>1105</v>
      </c>
      <c r="C361" s="349" t="s">
        <v>655</v>
      </c>
      <c r="D361" s="350">
        <v>0</v>
      </c>
      <c r="E361" s="350">
        <v>1000000</v>
      </c>
      <c r="F361" s="350">
        <v>23833308</v>
      </c>
    </row>
    <row r="362" spans="1:6" ht="16.5" customHeight="1">
      <c r="A362" s="329">
        <v>359</v>
      </c>
      <c r="B362" s="317" t="s">
        <v>1106</v>
      </c>
      <c r="C362" s="347" t="s">
        <v>656</v>
      </c>
      <c r="D362" s="348">
        <v>0</v>
      </c>
      <c r="E362" s="348">
        <v>104420</v>
      </c>
      <c r="F362" s="348">
        <v>23728888</v>
      </c>
    </row>
    <row r="363" spans="1:6" ht="16.5" customHeight="1">
      <c r="A363" s="324">
        <v>360</v>
      </c>
      <c r="B363" s="310" t="s">
        <v>1107</v>
      </c>
      <c r="C363" s="349" t="s">
        <v>410</v>
      </c>
      <c r="D363" s="350">
        <v>0</v>
      </c>
      <c r="E363" s="350">
        <v>50000</v>
      </c>
      <c r="F363" s="350">
        <v>23678888</v>
      </c>
    </row>
    <row r="364" spans="1:6" ht="16.5" customHeight="1">
      <c r="A364" s="329">
        <v>361</v>
      </c>
      <c r="B364" s="317" t="s">
        <v>1108</v>
      </c>
      <c r="C364" s="347" t="s">
        <v>657</v>
      </c>
      <c r="D364" s="348">
        <v>0</v>
      </c>
      <c r="E364" s="348">
        <v>1560000</v>
      </c>
      <c r="F364" s="348">
        <v>22118888</v>
      </c>
    </row>
    <row r="365" spans="1:6" ht="16.5" customHeight="1">
      <c r="A365" s="324">
        <v>362</v>
      </c>
      <c r="B365" s="310" t="s">
        <v>1109</v>
      </c>
      <c r="C365" s="349" t="s">
        <v>658</v>
      </c>
      <c r="D365" s="350">
        <v>0</v>
      </c>
      <c r="E365" s="350">
        <v>7000</v>
      </c>
      <c r="F365" s="350">
        <v>22111888</v>
      </c>
    </row>
    <row r="366" spans="1:6" ht="16.5" customHeight="1">
      <c r="A366" s="329">
        <v>363</v>
      </c>
      <c r="B366" s="317" t="s">
        <v>1110</v>
      </c>
      <c r="C366" s="347" t="s">
        <v>659</v>
      </c>
      <c r="D366" s="348">
        <v>0</v>
      </c>
      <c r="E366" s="348">
        <v>72450</v>
      </c>
      <c r="F366" s="348">
        <v>22039438</v>
      </c>
    </row>
    <row r="367" spans="1:6" ht="16.5" customHeight="1">
      <c r="A367" s="324">
        <v>364</v>
      </c>
      <c r="B367" s="310" t="s">
        <v>1111</v>
      </c>
      <c r="C367" s="349" t="s">
        <v>478</v>
      </c>
      <c r="D367" s="350">
        <v>100000</v>
      </c>
      <c r="E367" s="350">
        <v>0</v>
      </c>
      <c r="F367" s="350">
        <v>22139438</v>
      </c>
    </row>
    <row r="368" spans="1:6" ht="16.5" customHeight="1">
      <c r="A368" s="329">
        <v>365</v>
      </c>
      <c r="B368" s="317" t="s">
        <v>1112</v>
      </c>
      <c r="C368" s="347" t="s">
        <v>660</v>
      </c>
      <c r="D368" s="348">
        <v>0</v>
      </c>
      <c r="E368" s="348">
        <v>1286400</v>
      </c>
      <c r="F368" s="348">
        <v>20853038</v>
      </c>
    </row>
    <row r="369" spans="1:6" ht="16.5" customHeight="1">
      <c r="A369" s="324">
        <v>366</v>
      </c>
      <c r="B369" s="310" t="s">
        <v>1113</v>
      </c>
      <c r="C369" s="349" t="s">
        <v>661</v>
      </c>
      <c r="D369" s="350">
        <v>0</v>
      </c>
      <c r="E369" s="350">
        <v>100000</v>
      </c>
      <c r="F369" s="350">
        <v>20753038</v>
      </c>
    </row>
    <row r="370" spans="1:6" ht="16.5" customHeight="1">
      <c r="A370" s="329">
        <v>367</v>
      </c>
      <c r="B370" s="317" t="s">
        <v>1114</v>
      </c>
      <c r="C370" s="347" t="s">
        <v>368</v>
      </c>
      <c r="D370" s="348">
        <v>0</v>
      </c>
      <c r="E370" s="348">
        <v>40000</v>
      </c>
      <c r="F370" s="348">
        <v>20713038</v>
      </c>
    </row>
    <row r="371" spans="1:6" ht="16.5" customHeight="1">
      <c r="A371" s="324">
        <v>368</v>
      </c>
      <c r="B371" s="310" t="s">
        <v>1115</v>
      </c>
      <c r="C371" s="349" t="s">
        <v>662</v>
      </c>
      <c r="D371" s="350">
        <v>0</v>
      </c>
      <c r="E371" s="350">
        <v>94760</v>
      </c>
      <c r="F371" s="350">
        <v>20618278</v>
      </c>
    </row>
    <row r="372" spans="1:6" ht="16.5" customHeight="1">
      <c r="A372" s="329">
        <v>369</v>
      </c>
      <c r="B372" s="317" t="s">
        <v>1116</v>
      </c>
      <c r="C372" s="347" t="s">
        <v>663</v>
      </c>
      <c r="D372" s="348">
        <v>0</v>
      </c>
      <c r="E372" s="348">
        <v>55800</v>
      </c>
      <c r="F372" s="348">
        <v>20562478</v>
      </c>
    </row>
    <row r="373" spans="1:6" ht="16.5" customHeight="1">
      <c r="A373" s="324">
        <v>370</v>
      </c>
      <c r="B373" s="310" t="s">
        <v>1117</v>
      </c>
      <c r="C373" s="349" t="s">
        <v>664</v>
      </c>
      <c r="D373" s="350">
        <v>10000</v>
      </c>
      <c r="E373" s="350">
        <v>0</v>
      </c>
      <c r="F373" s="350">
        <v>20572478</v>
      </c>
    </row>
    <row r="374" spans="1:6" ht="16.5" customHeight="1">
      <c r="A374" s="329">
        <v>371</v>
      </c>
      <c r="B374" s="317" t="s">
        <v>1118</v>
      </c>
      <c r="C374" s="347" t="s">
        <v>665</v>
      </c>
      <c r="D374" s="348">
        <v>0</v>
      </c>
      <c r="E374" s="348">
        <v>22660</v>
      </c>
      <c r="F374" s="348">
        <v>20549818</v>
      </c>
    </row>
    <row r="375" spans="1:6" ht="16.5" customHeight="1">
      <c r="A375" s="324">
        <v>372</v>
      </c>
      <c r="B375" s="310" t="s">
        <v>1119</v>
      </c>
      <c r="C375" s="349" t="s">
        <v>666</v>
      </c>
      <c r="D375" s="350">
        <v>0</v>
      </c>
      <c r="E375" s="350">
        <v>16850</v>
      </c>
      <c r="F375" s="350">
        <v>20532968</v>
      </c>
    </row>
    <row r="376" spans="1:6" ht="16.5" customHeight="1">
      <c r="A376" s="329">
        <v>373</v>
      </c>
      <c r="B376" s="317" t="s">
        <v>1120</v>
      </c>
      <c r="C376" s="347" t="s">
        <v>667</v>
      </c>
      <c r="D376" s="348">
        <v>0</v>
      </c>
      <c r="E376" s="348">
        <v>8340</v>
      </c>
      <c r="F376" s="348">
        <v>20524628</v>
      </c>
    </row>
    <row r="377" spans="1:6" ht="16.5" customHeight="1">
      <c r="A377" s="324">
        <v>374</v>
      </c>
      <c r="B377" s="310" t="s">
        <v>1121</v>
      </c>
      <c r="C377" s="349" t="s">
        <v>368</v>
      </c>
      <c r="D377" s="350">
        <v>0</v>
      </c>
      <c r="E377" s="350">
        <v>40000</v>
      </c>
      <c r="F377" s="350">
        <v>20484628</v>
      </c>
    </row>
    <row r="378" spans="1:6" ht="16.5" customHeight="1">
      <c r="A378" s="329">
        <v>375</v>
      </c>
      <c r="B378" s="317" t="s">
        <v>1122</v>
      </c>
      <c r="C378" s="347" t="s">
        <v>668</v>
      </c>
      <c r="D378" s="348">
        <v>0</v>
      </c>
      <c r="E378" s="348">
        <v>2144000</v>
      </c>
      <c r="F378" s="348">
        <v>18340628</v>
      </c>
    </row>
    <row r="379" spans="1:6" ht="16.5" customHeight="1">
      <c r="A379" s="324">
        <v>376</v>
      </c>
      <c r="B379" s="310" t="s">
        <v>1123</v>
      </c>
      <c r="C379" s="349" t="s">
        <v>669</v>
      </c>
      <c r="D379" s="350">
        <v>0</v>
      </c>
      <c r="E379" s="350">
        <v>333440</v>
      </c>
      <c r="F379" s="350">
        <v>18007188</v>
      </c>
    </row>
    <row r="380" spans="1:6" ht="16.5" customHeight="1">
      <c r="A380" s="329">
        <v>377</v>
      </c>
      <c r="B380" s="317" t="s">
        <v>1124</v>
      </c>
      <c r="C380" s="347" t="s">
        <v>670</v>
      </c>
      <c r="D380" s="348">
        <v>0</v>
      </c>
      <c r="E380" s="348">
        <v>285867</v>
      </c>
      <c r="F380" s="348">
        <v>17721321</v>
      </c>
    </row>
    <row r="381" spans="1:6" ht="16.5" customHeight="1">
      <c r="A381" s="324">
        <v>378</v>
      </c>
      <c r="B381" s="310" t="s">
        <v>1125</v>
      </c>
      <c r="C381" s="349" t="s">
        <v>671</v>
      </c>
      <c r="D381" s="350">
        <v>0</v>
      </c>
      <c r="E381" s="350">
        <v>1693850</v>
      </c>
      <c r="F381" s="350">
        <v>16027471</v>
      </c>
    </row>
    <row r="382" spans="1:6" ht="16.5" customHeight="1">
      <c r="A382" s="329">
        <v>379</v>
      </c>
      <c r="B382" s="317" t="s">
        <v>1126</v>
      </c>
      <c r="C382" s="347" t="s">
        <v>672</v>
      </c>
      <c r="D382" s="348">
        <v>0</v>
      </c>
      <c r="E382" s="348">
        <v>164630</v>
      </c>
      <c r="F382" s="348">
        <v>15862841</v>
      </c>
    </row>
    <row r="383" spans="1:6" ht="16.5" customHeight="1">
      <c r="A383" s="324">
        <v>380</v>
      </c>
      <c r="B383" s="310" t="s">
        <v>1127</v>
      </c>
      <c r="C383" s="349" t="s">
        <v>673</v>
      </c>
      <c r="D383" s="350">
        <v>0</v>
      </c>
      <c r="E383" s="350">
        <v>141154</v>
      </c>
      <c r="F383" s="350">
        <v>15721687</v>
      </c>
    </row>
    <row r="384" spans="1:6" ht="16.5" customHeight="1">
      <c r="A384" s="329">
        <v>381</v>
      </c>
      <c r="B384" s="317" t="s">
        <v>1128</v>
      </c>
      <c r="C384" s="347" t="s">
        <v>674</v>
      </c>
      <c r="D384" s="348">
        <v>0</v>
      </c>
      <c r="E384" s="348">
        <v>440000</v>
      </c>
      <c r="F384" s="348">
        <v>15281687</v>
      </c>
    </row>
    <row r="385" spans="1:6" ht="16.5" customHeight="1">
      <c r="A385" s="324">
        <v>382</v>
      </c>
      <c r="B385" s="310" t="s">
        <v>1129</v>
      </c>
      <c r="C385" s="349" t="s">
        <v>675</v>
      </c>
      <c r="D385" s="350">
        <v>0</v>
      </c>
      <c r="E385" s="350">
        <v>1000</v>
      </c>
      <c r="F385" s="350">
        <v>15280687</v>
      </c>
    </row>
    <row r="386" spans="1:6" ht="16.5" customHeight="1">
      <c r="A386" s="329">
        <v>383</v>
      </c>
      <c r="B386" s="317" t="s">
        <v>1130</v>
      </c>
      <c r="C386" s="347" t="s">
        <v>664</v>
      </c>
      <c r="D386" s="348">
        <v>10000</v>
      </c>
      <c r="E386" s="348">
        <v>0</v>
      </c>
      <c r="F386" s="348">
        <v>15290687</v>
      </c>
    </row>
    <row r="387" spans="1:6" ht="16.5" customHeight="1">
      <c r="A387" s="324">
        <v>384</v>
      </c>
      <c r="B387" s="310" t="s">
        <v>1131</v>
      </c>
      <c r="C387" s="349" t="s">
        <v>410</v>
      </c>
      <c r="D387" s="350">
        <v>0</v>
      </c>
      <c r="E387" s="350">
        <v>50000</v>
      </c>
      <c r="F387" s="350">
        <v>15240687</v>
      </c>
    </row>
    <row r="388" spans="1:6" ht="16.5" customHeight="1">
      <c r="A388" s="329">
        <v>385</v>
      </c>
      <c r="B388" s="317" t="s">
        <v>1132</v>
      </c>
      <c r="C388" s="347" t="s">
        <v>676</v>
      </c>
      <c r="D388" s="348">
        <v>0</v>
      </c>
      <c r="E388" s="348">
        <v>22000</v>
      </c>
      <c r="F388" s="348">
        <v>15218687</v>
      </c>
    </row>
    <row r="389" spans="1:6" ht="16.5" customHeight="1">
      <c r="A389" s="324">
        <v>386</v>
      </c>
      <c r="B389" s="310" t="s">
        <v>1133</v>
      </c>
      <c r="C389" s="349" t="s">
        <v>664</v>
      </c>
      <c r="D389" s="350">
        <v>10000</v>
      </c>
      <c r="E389" s="350">
        <v>0</v>
      </c>
      <c r="F389" s="350">
        <v>15228687</v>
      </c>
    </row>
    <row r="390" spans="1:6" ht="16.5" customHeight="1">
      <c r="A390" s="329">
        <v>387</v>
      </c>
      <c r="B390" s="317" t="s">
        <v>1134</v>
      </c>
      <c r="C390" s="347" t="s">
        <v>368</v>
      </c>
      <c r="D390" s="348">
        <v>0</v>
      </c>
      <c r="E390" s="348">
        <v>40000</v>
      </c>
      <c r="F390" s="348">
        <v>15188687</v>
      </c>
    </row>
    <row r="391" spans="1:6" ht="16.5" customHeight="1">
      <c r="A391" s="324">
        <v>388</v>
      </c>
      <c r="B391" s="310" t="s">
        <v>1135</v>
      </c>
      <c r="C391" s="349" t="s">
        <v>658</v>
      </c>
      <c r="D391" s="350">
        <v>0</v>
      </c>
      <c r="E391" s="350">
        <v>7000</v>
      </c>
      <c r="F391" s="350">
        <v>15181687</v>
      </c>
    </row>
    <row r="392" spans="1:6" ht="16.5" customHeight="1">
      <c r="A392" s="329">
        <v>389</v>
      </c>
      <c r="B392" s="317" t="s">
        <v>1136</v>
      </c>
      <c r="C392" s="347" t="s">
        <v>677</v>
      </c>
      <c r="D392" s="348">
        <v>0</v>
      </c>
      <c r="E392" s="348">
        <v>10000</v>
      </c>
      <c r="F392" s="348">
        <v>15171687</v>
      </c>
    </row>
    <row r="393" spans="1:6" ht="16.5" customHeight="1">
      <c r="A393" s="324">
        <v>390</v>
      </c>
      <c r="B393" s="310" t="s">
        <v>1137</v>
      </c>
      <c r="C393" s="349" t="s">
        <v>678</v>
      </c>
      <c r="D393" s="350">
        <v>0</v>
      </c>
      <c r="E393" s="350">
        <v>48890</v>
      </c>
      <c r="F393" s="350">
        <v>15122797</v>
      </c>
    </row>
    <row r="394" spans="1:6" ht="16.5" customHeight="1">
      <c r="A394" s="329">
        <v>391</v>
      </c>
      <c r="B394" s="317" t="s">
        <v>1137</v>
      </c>
      <c r="C394" s="347" t="s">
        <v>678</v>
      </c>
      <c r="D394" s="348">
        <v>0</v>
      </c>
      <c r="E394" s="348">
        <v>48470</v>
      </c>
      <c r="F394" s="348">
        <v>15074327</v>
      </c>
    </row>
    <row r="395" spans="1:6" ht="16.5" customHeight="1">
      <c r="A395" s="324">
        <v>392</v>
      </c>
      <c r="B395" s="310"/>
      <c r="C395" s="330" t="s">
        <v>797</v>
      </c>
      <c r="D395" s="346">
        <v>130000</v>
      </c>
      <c r="E395" s="346">
        <v>10223681</v>
      </c>
      <c r="F395" s="346">
        <v>-10093681</v>
      </c>
    </row>
    <row r="396" spans="1:6" ht="16.5" customHeight="1">
      <c r="A396" s="329">
        <v>393</v>
      </c>
      <c r="B396" s="317" t="s">
        <v>1138</v>
      </c>
      <c r="C396" s="347" t="s">
        <v>368</v>
      </c>
      <c r="D396" s="348">
        <v>0</v>
      </c>
      <c r="E396" s="348">
        <v>40000</v>
      </c>
      <c r="F396" s="348">
        <v>15034327</v>
      </c>
    </row>
    <row r="397" spans="1:6" ht="16.5" customHeight="1">
      <c r="A397" s="324">
        <v>394</v>
      </c>
      <c r="B397" s="310" t="s">
        <v>1139</v>
      </c>
      <c r="C397" s="349" t="s">
        <v>679</v>
      </c>
      <c r="D397" s="350">
        <v>600962</v>
      </c>
      <c r="E397" s="350">
        <v>0</v>
      </c>
      <c r="F397" s="350">
        <v>15635289</v>
      </c>
    </row>
    <row r="398" spans="1:6" ht="16.5" customHeight="1">
      <c r="A398" s="329">
        <v>395</v>
      </c>
      <c r="B398" s="317" t="s">
        <v>1140</v>
      </c>
      <c r="C398" s="347" t="s">
        <v>680</v>
      </c>
      <c r="D398" s="348">
        <v>0</v>
      </c>
      <c r="E398" s="348">
        <v>13000</v>
      </c>
      <c r="F398" s="348">
        <v>15622289</v>
      </c>
    </row>
    <row r="399" spans="1:6" ht="16.5" customHeight="1">
      <c r="A399" s="324">
        <v>396</v>
      </c>
      <c r="B399" s="310" t="s">
        <v>1141</v>
      </c>
      <c r="C399" s="349" t="s">
        <v>681</v>
      </c>
      <c r="D399" s="350">
        <v>0</v>
      </c>
      <c r="E399" s="350">
        <v>90240</v>
      </c>
      <c r="F399" s="350">
        <v>15532049</v>
      </c>
    </row>
    <row r="400" spans="1:6" ht="16.5" customHeight="1">
      <c r="A400" s="329">
        <v>397</v>
      </c>
      <c r="B400" s="317" t="s">
        <v>1142</v>
      </c>
      <c r="C400" s="347" t="s">
        <v>410</v>
      </c>
      <c r="D400" s="348">
        <v>0</v>
      </c>
      <c r="E400" s="348">
        <v>50000</v>
      </c>
      <c r="F400" s="348">
        <v>15482049</v>
      </c>
    </row>
    <row r="401" spans="1:6" ht="16.5" customHeight="1">
      <c r="A401" s="324">
        <v>398</v>
      </c>
      <c r="B401" s="310" t="s">
        <v>1143</v>
      </c>
      <c r="C401" s="349" t="s">
        <v>682</v>
      </c>
      <c r="D401" s="350">
        <v>0</v>
      </c>
      <c r="E401" s="350">
        <v>3440000</v>
      </c>
      <c r="F401" s="350">
        <v>12042049</v>
      </c>
    </row>
    <row r="402" spans="1:6" ht="16.5" customHeight="1">
      <c r="A402" s="329">
        <v>399</v>
      </c>
      <c r="B402" s="317" t="s">
        <v>1144</v>
      </c>
      <c r="C402" s="347" t="s">
        <v>683</v>
      </c>
      <c r="D402" s="348">
        <v>0</v>
      </c>
      <c r="E402" s="348">
        <v>42100</v>
      </c>
      <c r="F402" s="348">
        <v>11999949</v>
      </c>
    </row>
    <row r="403" spans="1:6" ht="16.5" customHeight="1">
      <c r="A403" s="324">
        <v>400</v>
      </c>
      <c r="B403" s="310" t="s">
        <v>1145</v>
      </c>
      <c r="C403" s="349" t="s">
        <v>684</v>
      </c>
      <c r="D403" s="350">
        <v>0</v>
      </c>
      <c r="E403" s="350">
        <v>6000</v>
      </c>
      <c r="F403" s="350">
        <v>11993949</v>
      </c>
    </row>
    <row r="404" spans="1:6" ht="16.5" customHeight="1">
      <c r="A404" s="329">
        <v>401</v>
      </c>
      <c r="B404" s="317" t="s">
        <v>1146</v>
      </c>
      <c r="C404" s="347" t="s">
        <v>685</v>
      </c>
      <c r="D404" s="348">
        <v>1400</v>
      </c>
      <c r="E404" s="348">
        <v>0</v>
      </c>
      <c r="F404" s="348">
        <v>11995349</v>
      </c>
    </row>
    <row r="405" spans="1:6" ht="16.5" customHeight="1">
      <c r="A405" s="324">
        <v>402</v>
      </c>
      <c r="B405" s="310" t="s">
        <v>1147</v>
      </c>
      <c r="C405" s="349" t="s">
        <v>686</v>
      </c>
      <c r="D405" s="350">
        <v>0</v>
      </c>
      <c r="E405" s="350">
        <v>2380000</v>
      </c>
      <c r="F405" s="350">
        <v>9615349</v>
      </c>
    </row>
    <row r="406" spans="1:6" ht="16.5" customHeight="1">
      <c r="A406" s="329">
        <v>403</v>
      </c>
      <c r="B406" s="317" t="s">
        <v>1148</v>
      </c>
      <c r="C406" s="347" t="s">
        <v>687</v>
      </c>
      <c r="D406" s="348">
        <v>0</v>
      </c>
      <c r="E406" s="348">
        <v>48960</v>
      </c>
      <c r="F406" s="348">
        <v>9566389</v>
      </c>
    </row>
    <row r="407" spans="1:6" ht="16.5" customHeight="1">
      <c r="A407" s="324">
        <v>404</v>
      </c>
      <c r="B407" s="310" t="s">
        <v>1149</v>
      </c>
      <c r="C407" s="349" t="s">
        <v>688</v>
      </c>
      <c r="D407" s="350">
        <v>0</v>
      </c>
      <c r="E407" s="350">
        <v>23210</v>
      </c>
      <c r="F407" s="350">
        <v>9543179</v>
      </c>
    </row>
    <row r="408" spans="1:6" ht="16.5" customHeight="1">
      <c r="A408" s="329">
        <v>405</v>
      </c>
      <c r="B408" s="317" t="s">
        <v>1150</v>
      </c>
      <c r="C408" s="347" t="s">
        <v>368</v>
      </c>
      <c r="D408" s="348">
        <v>0</v>
      </c>
      <c r="E408" s="348">
        <v>40000</v>
      </c>
      <c r="F408" s="348">
        <v>9503179</v>
      </c>
    </row>
    <row r="409" spans="1:6" ht="16.5" customHeight="1">
      <c r="A409" s="324">
        <v>406</v>
      </c>
      <c r="B409" s="310" t="s">
        <v>1151</v>
      </c>
      <c r="C409" s="349" t="s">
        <v>689</v>
      </c>
      <c r="D409" s="350">
        <v>1120</v>
      </c>
      <c r="E409" s="350">
        <v>0</v>
      </c>
      <c r="F409" s="350">
        <v>9504299</v>
      </c>
    </row>
    <row r="410" spans="1:6" ht="16.5" customHeight="1">
      <c r="A410" s="329">
        <v>407</v>
      </c>
      <c r="B410" s="317" t="s">
        <v>1152</v>
      </c>
      <c r="C410" s="347" t="s">
        <v>690</v>
      </c>
      <c r="D410" s="348">
        <v>0</v>
      </c>
      <c r="E410" s="348">
        <v>55800</v>
      </c>
      <c r="F410" s="348">
        <v>9448499</v>
      </c>
    </row>
    <row r="411" spans="1:6" ht="16.5" customHeight="1">
      <c r="A411" s="324">
        <v>408</v>
      </c>
      <c r="B411" s="310" t="s">
        <v>1153</v>
      </c>
      <c r="C411" s="349" t="s">
        <v>414</v>
      </c>
      <c r="D411" s="350">
        <v>0</v>
      </c>
      <c r="E411" s="350">
        <v>16000</v>
      </c>
      <c r="F411" s="350">
        <v>9432499</v>
      </c>
    </row>
    <row r="412" spans="1:6" ht="16.5" customHeight="1">
      <c r="A412" s="329">
        <v>409</v>
      </c>
      <c r="B412" s="317" t="s">
        <v>1154</v>
      </c>
      <c r="C412" s="347" t="s">
        <v>691</v>
      </c>
      <c r="D412" s="348">
        <v>10000</v>
      </c>
      <c r="E412" s="348">
        <v>0</v>
      </c>
      <c r="F412" s="348">
        <v>9442499</v>
      </c>
    </row>
    <row r="413" spans="1:6" ht="16.5" customHeight="1">
      <c r="A413" s="324">
        <v>410</v>
      </c>
      <c r="B413" s="310" t="s">
        <v>1155</v>
      </c>
      <c r="C413" s="349" t="s">
        <v>692</v>
      </c>
      <c r="D413" s="350">
        <v>0</v>
      </c>
      <c r="E413" s="350">
        <v>22660</v>
      </c>
      <c r="F413" s="350">
        <v>9419839</v>
      </c>
    </row>
    <row r="414" spans="1:6" ht="16.5" customHeight="1">
      <c r="A414" s="329">
        <v>411</v>
      </c>
      <c r="B414" s="317" t="s">
        <v>1156</v>
      </c>
      <c r="C414" s="347" t="s">
        <v>693</v>
      </c>
      <c r="D414" s="348">
        <v>0</v>
      </c>
      <c r="E414" s="348">
        <v>40000</v>
      </c>
      <c r="F414" s="348">
        <v>9379839</v>
      </c>
    </row>
    <row r="415" spans="1:6" ht="16.5" customHeight="1">
      <c r="A415" s="324">
        <v>412</v>
      </c>
      <c r="B415" s="310" t="s">
        <v>1157</v>
      </c>
      <c r="C415" s="349" t="s">
        <v>410</v>
      </c>
      <c r="D415" s="350">
        <v>0</v>
      </c>
      <c r="E415" s="350">
        <v>50000</v>
      </c>
      <c r="F415" s="350">
        <v>9329839</v>
      </c>
    </row>
    <row r="416" spans="1:6" ht="16.5" customHeight="1">
      <c r="A416" s="329">
        <v>413</v>
      </c>
      <c r="B416" s="317" t="s">
        <v>1158</v>
      </c>
      <c r="C416" s="347" t="s">
        <v>694</v>
      </c>
      <c r="D416" s="348">
        <v>0</v>
      </c>
      <c r="E416" s="348">
        <v>7900</v>
      </c>
      <c r="F416" s="348">
        <v>9321939</v>
      </c>
    </row>
    <row r="417" spans="1:6" ht="16.5" customHeight="1">
      <c r="A417" s="324">
        <v>414</v>
      </c>
      <c r="B417" s="310" t="s">
        <v>1159</v>
      </c>
      <c r="C417" s="349" t="s">
        <v>695</v>
      </c>
      <c r="D417" s="350">
        <v>0</v>
      </c>
      <c r="E417" s="350">
        <v>2144000</v>
      </c>
      <c r="F417" s="350">
        <v>7177939</v>
      </c>
    </row>
    <row r="418" spans="1:6" ht="16.5" customHeight="1">
      <c r="A418" s="329">
        <v>415</v>
      </c>
      <c r="B418" s="317" t="s">
        <v>1160</v>
      </c>
      <c r="C418" s="347" t="s">
        <v>696</v>
      </c>
      <c r="D418" s="348">
        <v>0</v>
      </c>
      <c r="E418" s="348">
        <v>208390</v>
      </c>
      <c r="F418" s="348">
        <v>6969549</v>
      </c>
    </row>
    <row r="419" spans="1:6" ht="16.5" customHeight="1">
      <c r="A419" s="324">
        <v>416</v>
      </c>
      <c r="B419" s="310" t="s">
        <v>1161</v>
      </c>
      <c r="C419" s="349" t="s">
        <v>697</v>
      </c>
      <c r="D419" s="350">
        <v>0</v>
      </c>
      <c r="E419" s="350">
        <v>178667</v>
      </c>
      <c r="F419" s="350">
        <v>6790882</v>
      </c>
    </row>
    <row r="420" spans="1:6" ht="16.5" customHeight="1">
      <c r="A420" s="329">
        <v>417</v>
      </c>
      <c r="B420" s="317" t="s">
        <v>1162</v>
      </c>
      <c r="C420" s="347" t="s">
        <v>698</v>
      </c>
      <c r="D420" s="348">
        <v>0</v>
      </c>
      <c r="E420" s="348">
        <v>53250</v>
      </c>
      <c r="F420" s="348">
        <v>6737632</v>
      </c>
    </row>
    <row r="421" spans="1:6" ht="16.5" customHeight="1">
      <c r="A421" s="324">
        <v>418</v>
      </c>
      <c r="B421" s="310" t="s">
        <v>1163</v>
      </c>
      <c r="C421" s="349" t="s">
        <v>699</v>
      </c>
      <c r="D421" s="350">
        <v>0</v>
      </c>
      <c r="E421" s="350">
        <v>1693850</v>
      </c>
      <c r="F421" s="350">
        <v>5043782</v>
      </c>
    </row>
    <row r="422" spans="1:6" ht="16.5" customHeight="1">
      <c r="A422" s="329">
        <v>419</v>
      </c>
      <c r="B422" s="317" t="s">
        <v>1164</v>
      </c>
      <c r="C422" s="347" t="s">
        <v>700</v>
      </c>
      <c r="D422" s="348">
        <v>0</v>
      </c>
      <c r="E422" s="348">
        <v>164630</v>
      </c>
      <c r="F422" s="348">
        <v>4879152</v>
      </c>
    </row>
    <row r="423" spans="1:6" ht="16.5" customHeight="1">
      <c r="A423" s="324">
        <v>420</v>
      </c>
      <c r="B423" s="310" t="s">
        <v>1165</v>
      </c>
      <c r="C423" s="349" t="s">
        <v>701</v>
      </c>
      <c r="D423" s="350">
        <v>0</v>
      </c>
      <c r="E423" s="350">
        <v>141154</v>
      </c>
      <c r="F423" s="350">
        <v>4737998</v>
      </c>
    </row>
    <row r="424" spans="1:6" ht="16.5" customHeight="1">
      <c r="A424" s="329">
        <v>421</v>
      </c>
      <c r="B424" s="317" t="s">
        <v>1166</v>
      </c>
      <c r="C424" s="347" t="s">
        <v>702</v>
      </c>
      <c r="D424" s="348">
        <v>11514130</v>
      </c>
      <c r="E424" s="348">
        <v>0</v>
      </c>
      <c r="F424" s="348">
        <v>16252128</v>
      </c>
    </row>
    <row r="425" spans="1:6" ht="16.5" customHeight="1">
      <c r="A425" s="324">
        <v>422</v>
      </c>
      <c r="B425" s="310" t="s">
        <v>1167</v>
      </c>
      <c r="C425" s="349" t="s">
        <v>703</v>
      </c>
      <c r="D425" s="350">
        <v>6000000</v>
      </c>
      <c r="E425" s="350">
        <v>0</v>
      </c>
      <c r="F425" s="350">
        <v>22252128</v>
      </c>
    </row>
    <row r="426" spans="1:6" ht="16.5" customHeight="1">
      <c r="A426" s="329">
        <v>423</v>
      </c>
      <c r="B426" s="317" t="s">
        <v>1168</v>
      </c>
      <c r="C426" s="347" t="s">
        <v>691</v>
      </c>
      <c r="D426" s="348">
        <v>10000</v>
      </c>
      <c r="E426" s="348">
        <v>0</v>
      </c>
      <c r="F426" s="348">
        <v>22262128</v>
      </c>
    </row>
    <row r="427" spans="1:6" ht="16.5" customHeight="1">
      <c r="A427" s="324">
        <v>424</v>
      </c>
      <c r="B427" s="310" t="s">
        <v>1169</v>
      </c>
      <c r="C427" s="349" t="s">
        <v>704</v>
      </c>
      <c r="D427" s="350">
        <v>1120</v>
      </c>
      <c r="E427" s="350">
        <v>0</v>
      </c>
      <c r="F427" s="350">
        <v>22263248</v>
      </c>
    </row>
    <row r="428" spans="1:6" ht="16.5" customHeight="1">
      <c r="A428" s="329">
        <v>425</v>
      </c>
      <c r="B428" s="317" t="s">
        <v>1170</v>
      </c>
      <c r="C428" s="347" t="s">
        <v>705</v>
      </c>
      <c r="D428" s="348">
        <v>0</v>
      </c>
      <c r="E428" s="348">
        <v>168000</v>
      </c>
      <c r="F428" s="348">
        <v>22095248</v>
      </c>
    </row>
    <row r="429" spans="1:6" ht="16.5" customHeight="1">
      <c r="A429" s="324">
        <v>426</v>
      </c>
      <c r="B429" s="310" t="s">
        <v>1171</v>
      </c>
      <c r="C429" s="349" t="s">
        <v>691</v>
      </c>
      <c r="D429" s="350">
        <v>10000</v>
      </c>
      <c r="E429" s="350">
        <v>0</v>
      </c>
      <c r="F429" s="350">
        <v>22105248</v>
      </c>
    </row>
    <row r="430" spans="1:6" ht="16.5" customHeight="1">
      <c r="A430" s="329">
        <v>427</v>
      </c>
      <c r="B430" s="317" t="s">
        <v>1172</v>
      </c>
      <c r="C430" s="347" t="s">
        <v>412</v>
      </c>
      <c r="D430" s="348">
        <v>0</v>
      </c>
      <c r="E430" s="348">
        <v>43000</v>
      </c>
      <c r="F430" s="348">
        <v>22062248</v>
      </c>
    </row>
    <row r="431" spans="1:6" ht="16.5" customHeight="1">
      <c r="A431" s="324">
        <v>428</v>
      </c>
      <c r="B431" s="310"/>
      <c r="C431" s="330" t="s">
        <v>797</v>
      </c>
      <c r="D431" s="346">
        <v>18148732</v>
      </c>
      <c r="E431" s="346">
        <v>11160811</v>
      </c>
      <c r="F431" s="346">
        <v>6987921</v>
      </c>
    </row>
    <row r="432" spans="1:6" ht="16.5" customHeight="1">
      <c r="A432" s="329">
        <v>429</v>
      </c>
      <c r="B432" s="317" t="s">
        <v>1173</v>
      </c>
      <c r="C432" s="347" t="s">
        <v>368</v>
      </c>
      <c r="D432" s="348">
        <v>0</v>
      </c>
      <c r="E432" s="348">
        <v>40000</v>
      </c>
      <c r="F432" s="348">
        <v>22022248</v>
      </c>
    </row>
    <row r="433" spans="1:6" ht="16.5" customHeight="1">
      <c r="A433" s="324">
        <v>430</v>
      </c>
      <c r="B433" s="310" t="s">
        <v>1174</v>
      </c>
      <c r="C433" s="349" t="s">
        <v>704</v>
      </c>
      <c r="D433" s="350">
        <v>1080</v>
      </c>
      <c r="E433" s="350">
        <v>0</v>
      </c>
      <c r="F433" s="350">
        <v>22023328</v>
      </c>
    </row>
    <row r="434" spans="1:6" ht="16.5" customHeight="1">
      <c r="A434" s="329">
        <v>431</v>
      </c>
      <c r="B434" s="317" t="s">
        <v>1175</v>
      </c>
      <c r="C434" s="347" t="s">
        <v>706</v>
      </c>
      <c r="D434" s="348">
        <v>0</v>
      </c>
      <c r="E434" s="348">
        <v>48000</v>
      </c>
      <c r="F434" s="348">
        <v>21975328</v>
      </c>
    </row>
    <row r="435" spans="1:6" ht="16.5" customHeight="1">
      <c r="A435" s="324">
        <v>432</v>
      </c>
      <c r="B435" s="310" t="s">
        <v>1176</v>
      </c>
      <c r="C435" s="349" t="s">
        <v>707</v>
      </c>
      <c r="D435" s="350">
        <v>0</v>
      </c>
      <c r="E435" s="350">
        <v>47000</v>
      </c>
      <c r="F435" s="350">
        <v>21928328</v>
      </c>
    </row>
    <row r="436" spans="1:6" ht="16.5" customHeight="1">
      <c r="A436" s="329">
        <v>433</v>
      </c>
      <c r="B436" s="317" t="s">
        <v>1177</v>
      </c>
      <c r="C436" s="347" t="s">
        <v>708</v>
      </c>
      <c r="D436" s="348">
        <v>0</v>
      </c>
      <c r="E436" s="348">
        <v>70410</v>
      </c>
      <c r="F436" s="348">
        <v>21857918</v>
      </c>
    </row>
    <row r="437" spans="1:6" ht="16.5" customHeight="1">
      <c r="A437" s="324">
        <v>434</v>
      </c>
      <c r="B437" s="310" t="s">
        <v>1178</v>
      </c>
      <c r="C437" s="349" t="s">
        <v>368</v>
      </c>
      <c r="D437" s="350">
        <v>0</v>
      </c>
      <c r="E437" s="350">
        <v>40000</v>
      </c>
      <c r="F437" s="350">
        <v>21817918</v>
      </c>
    </row>
    <row r="438" spans="1:6" ht="16.5" customHeight="1">
      <c r="A438" s="329">
        <v>435</v>
      </c>
      <c r="B438" s="317" t="s">
        <v>1179</v>
      </c>
      <c r="C438" s="347" t="s">
        <v>410</v>
      </c>
      <c r="D438" s="348">
        <v>0</v>
      </c>
      <c r="E438" s="348">
        <v>50000</v>
      </c>
      <c r="F438" s="348">
        <v>21767918</v>
      </c>
    </row>
    <row r="439" spans="1:6" ht="16.5" customHeight="1">
      <c r="A439" s="324">
        <v>436</v>
      </c>
      <c r="B439" s="310" t="s">
        <v>1180</v>
      </c>
      <c r="C439" s="349" t="s">
        <v>709</v>
      </c>
      <c r="D439" s="350">
        <v>0</v>
      </c>
      <c r="E439" s="350">
        <v>418770</v>
      </c>
      <c r="F439" s="350">
        <v>21349148</v>
      </c>
    </row>
    <row r="440" spans="1:6" ht="16.5" customHeight="1">
      <c r="A440" s="329">
        <v>437</v>
      </c>
      <c r="B440" s="317" t="s">
        <v>1181</v>
      </c>
      <c r="C440" s="347" t="s">
        <v>685</v>
      </c>
      <c r="D440" s="348">
        <v>1080</v>
      </c>
      <c r="E440" s="348">
        <v>0</v>
      </c>
      <c r="F440" s="348">
        <v>21350228</v>
      </c>
    </row>
    <row r="441" spans="1:6" ht="16.5" customHeight="1">
      <c r="A441" s="324">
        <v>438</v>
      </c>
      <c r="B441" s="310" t="s">
        <v>1182</v>
      </c>
      <c r="C441" s="349" t="s">
        <v>710</v>
      </c>
      <c r="D441" s="350">
        <v>0</v>
      </c>
      <c r="E441" s="350">
        <v>1900</v>
      </c>
      <c r="F441" s="350">
        <v>21348328</v>
      </c>
    </row>
    <row r="442" spans="1:6" ht="16.5" customHeight="1">
      <c r="A442" s="329">
        <v>439</v>
      </c>
      <c r="B442" s="317" t="s">
        <v>1183</v>
      </c>
      <c r="C442" s="347" t="s">
        <v>398</v>
      </c>
      <c r="D442" s="348">
        <v>0</v>
      </c>
      <c r="E442" s="348">
        <v>2020</v>
      </c>
      <c r="F442" s="348">
        <v>21346308</v>
      </c>
    </row>
    <row r="443" spans="1:6" ht="16.5" customHeight="1">
      <c r="A443" s="324">
        <v>440</v>
      </c>
      <c r="B443" s="310" t="s">
        <v>1184</v>
      </c>
      <c r="C443" s="349" t="s">
        <v>711</v>
      </c>
      <c r="D443" s="350">
        <v>0</v>
      </c>
      <c r="E443" s="350">
        <v>18870</v>
      </c>
      <c r="F443" s="350">
        <v>21327438</v>
      </c>
    </row>
    <row r="444" spans="1:6" ht="16.5" customHeight="1">
      <c r="A444" s="329">
        <v>441</v>
      </c>
      <c r="B444" s="317" t="s">
        <v>1185</v>
      </c>
      <c r="C444" s="347" t="s">
        <v>368</v>
      </c>
      <c r="D444" s="348">
        <v>0</v>
      </c>
      <c r="E444" s="348">
        <v>40000</v>
      </c>
      <c r="F444" s="348">
        <v>21287438</v>
      </c>
    </row>
    <row r="445" spans="1:6" ht="16.5" customHeight="1">
      <c r="A445" s="324">
        <v>442</v>
      </c>
      <c r="B445" s="310" t="s">
        <v>1186</v>
      </c>
      <c r="C445" s="349" t="s">
        <v>410</v>
      </c>
      <c r="D445" s="350">
        <v>0</v>
      </c>
      <c r="E445" s="350">
        <v>50000</v>
      </c>
      <c r="F445" s="350">
        <v>21237438</v>
      </c>
    </row>
    <row r="446" spans="1:6" ht="16.5" customHeight="1">
      <c r="A446" s="329">
        <v>443</v>
      </c>
      <c r="B446" s="317" t="s">
        <v>1187</v>
      </c>
      <c r="C446" s="347" t="s">
        <v>712</v>
      </c>
      <c r="D446" s="348">
        <v>0</v>
      </c>
      <c r="E446" s="348">
        <v>21620</v>
      </c>
      <c r="F446" s="348">
        <v>21215818</v>
      </c>
    </row>
    <row r="447" spans="1:6" ht="16.5" customHeight="1">
      <c r="A447" s="324">
        <v>444</v>
      </c>
      <c r="B447" s="310" t="s">
        <v>1188</v>
      </c>
      <c r="C447" s="349" t="s">
        <v>713</v>
      </c>
      <c r="D447" s="350">
        <v>0</v>
      </c>
      <c r="E447" s="350">
        <v>7900</v>
      </c>
      <c r="F447" s="350">
        <v>21207918</v>
      </c>
    </row>
    <row r="448" spans="1:6" ht="16.5" customHeight="1">
      <c r="A448" s="329">
        <v>445</v>
      </c>
      <c r="B448" s="317" t="s">
        <v>1189</v>
      </c>
      <c r="C448" s="347" t="s">
        <v>714</v>
      </c>
      <c r="D448" s="348">
        <v>0</v>
      </c>
      <c r="E448" s="348">
        <v>22660</v>
      </c>
      <c r="F448" s="348">
        <v>21185258</v>
      </c>
    </row>
    <row r="449" spans="1:6" ht="16.5" customHeight="1">
      <c r="A449" s="324">
        <v>446</v>
      </c>
      <c r="B449" s="310" t="s">
        <v>1190</v>
      </c>
      <c r="C449" s="349" t="s">
        <v>715</v>
      </c>
      <c r="D449" s="350">
        <v>0</v>
      </c>
      <c r="E449" s="350">
        <v>55800</v>
      </c>
      <c r="F449" s="350">
        <v>21129458</v>
      </c>
    </row>
    <row r="450" spans="1:6" ht="16.5" customHeight="1">
      <c r="A450" s="329">
        <v>447</v>
      </c>
      <c r="B450" s="317" t="s">
        <v>1191</v>
      </c>
      <c r="C450" s="347" t="s">
        <v>716</v>
      </c>
      <c r="D450" s="348">
        <v>0</v>
      </c>
      <c r="E450" s="348">
        <v>14000</v>
      </c>
      <c r="F450" s="348">
        <v>21115458</v>
      </c>
    </row>
    <row r="451" spans="1:6" ht="16.5" customHeight="1">
      <c r="A451" s="324">
        <v>448</v>
      </c>
      <c r="B451" s="310" t="s">
        <v>1192</v>
      </c>
      <c r="C451" s="349" t="s">
        <v>658</v>
      </c>
      <c r="D451" s="350">
        <v>0</v>
      </c>
      <c r="E451" s="350">
        <v>7000</v>
      </c>
      <c r="F451" s="350">
        <v>21108458</v>
      </c>
    </row>
    <row r="452" spans="1:6" ht="16.5" customHeight="1">
      <c r="A452" s="329">
        <v>449</v>
      </c>
      <c r="B452" s="317" t="s">
        <v>1193</v>
      </c>
      <c r="C452" s="347" t="s">
        <v>717</v>
      </c>
      <c r="D452" s="348">
        <v>0</v>
      </c>
      <c r="E452" s="348">
        <v>586300</v>
      </c>
      <c r="F452" s="348">
        <v>20522158</v>
      </c>
    </row>
    <row r="453" spans="1:6" ht="16.5" customHeight="1">
      <c r="A453" s="324">
        <v>450</v>
      </c>
      <c r="B453" s="310" t="s">
        <v>1194</v>
      </c>
      <c r="C453" s="349" t="s">
        <v>718</v>
      </c>
      <c r="D453" s="350">
        <v>0</v>
      </c>
      <c r="E453" s="350">
        <v>2144000</v>
      </c>
      <c r="F453" s="350">
        <v>18378158</v>
      </c>
    </row>
    <row r="454" spans="1:6" ht="16.5" customHeight="1">
      <c r="A454" s="329">
        <v>451</v>
      </c>
      <c r="B454" s="317" t="s">
        <v>1195</v>
      </c>
      <c r="C454" s="347" t="s">
        <v>719</v>
      </c>
      <c r="D454" s="348">
        <v>0</v>
      </c>
      <c r="E454" s="348">
        <v>208390</v>
      </c>
      <c r="F454" s="348">
        <v>18169768</v>
      </c>
    </row>
    <row r="455" spans="1:6" ht="16.5" customHeight="1">
      <c r="A455" s="324">
        <v>452</v>
      </c>
      <c r="B455" s="310" t="s">
        <v>1196</v>
      </c>
      <c r="C455" s="349" t="s">
        <v>720</v>
      </c>
      <c r="D455" s="350">
        <v>0</v>
      </c>
      <c r="E455" s="350">
        <v>178667</v>
      </c>
      <c r="F455" s="350">
        <v>17991101</v>
      </c>
    </row>
    <row r="456" spans="1:6" ht="16.5" customHeight="1">
      <c r="A456" s="329">
        <v>453</v>
      </c>
      <c r="B456" s="317" t="s">
        <v>1197</v>
      </c>
      <c r="C456" s="347" t="s">
        <v>721</v>
      </c>
      <c r="D456" s="348">
        <v>0</v>
      </c>
      <c r="E456" s="348">
        <v>550000</v>
      </c>
      <c r="F456" s="348">
        <v>17441101</v>
      </c>
    </row>
    <row r="457" spans="1:6" ht="16.5" customHeight="1">
      <c r="A457" s="324">
        <v>454</v>
      </c>
      <c r="B457" s="310" t="s">
        <v>1198</v>
      </c>
      <c r="C457" s="349" t="s">
        <v>722</v>
      </c>
      <c r="D457" s="350">
        <v>0</v>
      </c>
      <c r="E457" s="350">
        <v>550000</v>
      </c>
      <c r="F457" s="350">
        <v>16891101</v>
      </c>
    </row>
    <row r="458" spans="1:6" ht="16.5" customHeight="1">
      <c r="A458" s="329">
        <v>455</v>
      </c>
      <c r="B458" s="317" t="s">
        <v>1199</v>
      </c>
      <c r="C458" s="347" t="s">
        <v>723</v>
      </c>
      <c r="D458" s="348">
        <v>0</v>
      </c>
      <c r="E458" s="348">
        <v>1693850</v>
      </c>
      <c r="F458" s="348">
        <v>15197251</v>
      </c>
    </row>
    <row r="459" spans="1:6" ht="16.5" customHeight="1">
      <c r="A459" s="324">
        <v>456</v>
      </c>
      <c r="B459" s="310" t="s">
        <v>1200</v>
      </c>
      <c r="C459" s="349" t="s">
        <v>724</v>
      </c>
      <c r="D459" s="350">
        <v>0</v>
      </c>
      <c r="E459" s="350">
        <v>164630</v>
      </c>
      <c r="F459" s="350">
        <v>15032621</v>
      </c>
    </row>
    <row r="460" spans="1:6" ht="16.5" customHeight="1">
      <c r="A460" s="329">
        <v>457</v>
      </c>
      <c r="B460" s="317" t="s">
        <v>1201</v>
      </c>
      <c r="C460" s="347" t="s">
        <v>725</v>
      </c>
      <c r="D460" s="348">
        <v>0</v>
      </c>
      <c r="E460" s="348">
        <v>141154</v>
      </c>
      <c r="F460" s="348">
        <v>14891467</v>
      </c>
    </row>
    <row r="461" spans="1:6" ht="16.5" customHeight="1">
      <c r="A461" s="324">
        <v>458</v>
      </c>
      <c r="B461" s="310" t="s">
        <v>1202</v>
      </c>
      <c r="C461" s="349" t="s">
        <v>410</v>
      </c>
      <c r="D461" s="350">
        <v>0</v>
      </c>
      <c r="E461" s="350">
        <v>50000</v>
      </c>
      <c r="F461" s="350">
        <v>14841467</v>
      </c>
    </row>
    <row r="462" spans="1:6" ht="16.5" customHeight="1">
      <c r="A462" s="329">
        <v>459</v>
      </c>
      <c r="B462" s="317" t="s">
        <v>1203</v>
      </c>
      <c r="C462" s="347" t="s">
        <v>726</v>
      </c>
      <c r="D462" s="348">
        <v>10000</v>
      </c>
      <c r="E462" s="348">
        <v>0</v>
      </c>
      <c r="F462" s="348">
        <v>14851467</v>
      </c>
    </row>
    <row r="463" spans="1:6" ht="16.5" customHeight="1">
      <c r="A463" s="324">
        <v>460</v>
      </c>
      <c r="B463" s="310" t="s">
        <v>1204</v>
      </c>
      <c r="C463" s="349" t="s">
        <v>727</v>
      </c>
      <c r="D463" s="350">
        <v>0</v>
      </c>
      <c r="E463" s="350">
        <v>22000</v>
      </c>
      <c r="F463" s="350">
        <v>14829467</v>
      </c>
    </row>
    <row r="464" spans="1:6" ht="16.5" customHeight="1">
      <c r="A464" s="329">
        <v>461</v>
      </c>
      <c r="B464" s="317" t="s">
        <v>1205</v>
      </c>
      <c r="C464" s="347" t="s">
        <v>368</v>
      </c>
      <c r="D464" s="348">
        <v>0</v>
      </c>
      <c r="E464" s="348">
        <v>40000</v>
      </c>
      <c r="F464" s="348">
        <v>14789467</v>
      </c>
    </row>
    <row r="465" spans="1:6" ht="16.5" customHeight="1">
      <c r="A465" s="324">
        <v>462</v>
      </c>
      <c r="B465" s="310" t="s">
        <v>1206</v>
      </c>
      <c r="C465" s="349" t="s">
        <v>728</v>
      </c>
      <c r="D465" s="350">
        <v>0</v>
      </c>
      <c r="E465" s="350">
        <v>7000</v>
      </c>
      <c r="F465" s="350">
        <v>14782467</v>
      </c>
    </row>
    <row r="466" spans="1:6" ht="16.5" customHeight="1">
      <c r="A466" s="329">
        <v>463</v>
      </c>
      <c r="B466" s="317"/>
      <c r="C466" s="325" t="s">
        <v>797</v>
      </c>
      <c r="D466" s="351">
        <v>12160</v>
      </c>
      <c r="E466" s="351">
        <v>7291941</v>
      </c>
      <c r="F466" s="351">
        <v>-7279781</v>
      </c>
    </row>
    <row r="467" spans="1:6" ht="16.5" customHeight="1">
      <c r="A467" s="324">
        <v>464</v>
      </c>
      <c r="B467" s="310" t="s">
        <v>1207</v>
      </c>
      <c r="C467" s="349" t="s">
        <v>729</v>
      </c>
      <c r="D467" s="350">
        <v>0</v>
      </c>
      <c r="E467" s="350">
        <v>27500</v>
      </c>
      <c r="F467" s="350">
        <v>14754967</v>
      </c>
    </row>
    <row r="468" spans="1:6" ht="16.5" customHeight="1">
      <c r="A468" s="329">
        <v>465</v>
      </c>
      <c r="B468" s="317" t="s">
        <v>1208</v>
      </c>
      <c r="C468" s="347" t="s">
        <v>658</v>
      </c>
      <c r="D468" s="348">
        <v>0</v>
      </c>
      <c r="E468" s="348">
        <v>7000</v>
      </c>
      <c r="F468" s="348">
        <v>14747967</v>
      </c>
    </row>
    <row r="469" spans="1:6" ht="16.5" customHeight="1">
      <c r="A469" s="324">
        <v>466</v>
      </c>
      <c r="B469" s="310" t="s">
        <v>1209</v>
      </c>
      <c r="C469" s="349" t="s">
        <v>368</v>
      </c>
      <c r="D469" s="350">
        <v>0</v>
      </c>
      <c r="E469" s="350">
        <v>40000</v>
      </c>
      <c r="F469" s="350">
        <v>14707967</v>
      </c>
    </row>
    <row r="470" spans="1:6" ht="16.5" customHeight="1">
      <c r="A470" s="329">
        <v>467</v>
      </c>
      <c r="B470" s="317" t="s">
        <v>1210</v>
      </c>
      <c r="C470" s="347" t="s">
        <v>410</v>
      </c>
      <c r="D470" s="348">
        <v>0</v>
      </c>
      <c r="E470" s="348">
        <v>50000</v>
      </c>
      <c r="F470" s="348">
        <v>14657967</v>
      </c>
    </row>
    <row r="471" spans="1:6" ht="16.5" customHeight="1">
      <c r="A471" s="324">
        <v>468</v>
      </c>
      <c r="B471" s="310" t="s">
        <v>1211</v>
      </c>
      <c r="C471" s="349" t="s">
        <v>730</v>
      </c>
      <c r="D471" s="350">
        <v>0</v>
      </c>
      <c r="E471" s="350">
        <v>81400</v>
      </c>
      <c r="F471" s="350">
        <v>14576567</v>
      </c>
    </row>
    <row r="472" spans="1:6" ht="16.5" customHeight="1">
      <c r="A472" s="329">
        <v>469</v>
      </c>
      <c r="B472" s="317" t="s">
        <v>1212</v>
      </c>
      <c r="C472" s="347" t="s">
        <v>731</v>
      </c>
      <c r="D472" s="348">
        <v>0</v>
      </c>
      <c r="E472" s="348">
        <v>1230130</v>
      </c>
      <c r="F472" s="348">
        <v>13346437</v>
      </c>
    </row>
    <row r="473" spans="1:6" ht="16.5" customHeight="1">
      <c r="A473" s="324">
        <v>470</v>
      </c>
      <c r="B473" s="310" t="s">
        <v>1213</v>
      </c>
      <c r="C473" s="349" t="s">
        <v>732</v>
      </c>
      <c r="D473" s="350">
        <v>0</v>
      </c>
      <c r="E473" s="350">
        <v>4400</v>
      </c>
      <c r="F473" s="350">
        <v>13342037</v>
      </c>
    </row>
    <row r="474" spans="1:6" ht="16.5" customHeight="1">
      <c r="A474" s="329">
        <v>471</v>
      </c>
      <c r="B474" s="317" t="s">
        <v>1214</v>
      </c>
      <c r="C474" s="347" t="s">
        <v>733</v>
      </c>
      <c r="D474" s="348">
        <v>0</v>
      </c>
      <c r="E474" s="348">
        <v>30000</v>
      </c>
      <c r="F474" s="348">
        <v>13312037</v>
      </c>
    </row>
    <row r="475" spans="1:6" ht="16.5" customHeight="1">
      <c r="A475" s="324">
        <v>472</v>
      </c>
      <c r="B475" s="310" t="s">
        <v>1215</v>
      </c>
      <c r="C475" s="349" t="s">
        <v>368</v>
      </c>
      <c r="D475" s="350">
        <v>0</v>
      </c>
      <c r="E475" s="350">
        <v>40000</v>
      </c>
      <c r="F475" s="350">
        <v>13272037</v>
      </c>
    </row>
    <row r="476" spans="1:6" ht="16.5" customHeight="1">
      <c r="A476" s="329">
        <v>473</v>
      </c>
      <c r="B476" s="317" t="s">
        <v>1216</v>
      </c>
      <c r="C476" s="347" t="s">
        <v>734</v>
      </c>
      <c r="D476" s="348">
        <v>0</v>
      </c>
      <c r="E476" s="348">
        <v>55800</v>
      </c>
      <c r="F476" s="348">
        <v>13216237</v>
      </c>
    </row>
    <row r="477" spans="1:6" ht="16.5" customHeight="1">
      <c r="A477" s="324">
        <v>474</v>
      </c>
      <c r="B477" s="310" t="s">
        <v>1217</v>
      </c>
      <c r="C477" s="349" t="s">
        <v>735</v>
      </c>
      <c r="D477" s="350">
        <v>0</v>
      </c>
      <c r="E477" s="350">
        <v>22660</v>
      </c>
      <c r="F477" s="350">
        <v>13193577</v>
      </c>
    </row>
    <row r="478" spans="1:6" ht="16.5" customHeight="1">
      <c r="A478" s="329">
        <v>475</v>
      </c>
      <c r="B478" s="317" t="s">
        <v>1218</v>
      </c>
      <c r="C478" s="347" t="s">
        <v>736</v>
      </c>
      <c r="D478" s="348">
        <v>0</v>
      </c>
      <c r="E478" s="348">
        <v>23210</v>
      </c>
      <c r="F478" s="348">
        <v>13170367</v>
      </c>
    </row>
    <row r="479" spans="1:6" ht="16.5" customHeight="1">
      <c r="A479" s="324">
        <v>476</v>
      </c>
      <c r="B479" s="310" t="s">
        <v>1219</v>
      </c>
      <c r="C479" s="349" t="s">
        <v>737</v>
      </c>
      <c r="D479" s="350">
        <v>0</v>
      </c>
      <c r="E479" s="350">
        <v>7950</v>
      </c>
      <c r="F479" s="350">
        <v>13162417</v>
      </c>
    </row>
    <row r="480" spans="1:6" ht="16.5" customHeight="1">
      <c r="A480" s="329">
        <v>477</v>
      </c>
      <c r="B480" s="317" t="s">
        <v>1220</v>
      </c>
      <c r="C480" s="347" t="s">
        <v>631</v>
      </c>
      <c r="D480" s="348">
        <v>0</v>
      </c>
      <c r="E480" s="348">
        <v>40000</v>
      </c>
      <c r="F480" s="348">
        <v>13122417</v>
      </c>
    </row>
    <row r="481" spans="1:6" ht="16.5" customHeight="1">
      <c r="A481" s="324">
        <v>478</v>
      </c>
      <c r="B481" s="310" t="s">
        <v>1221</v>
      </c>
      <c r="C481" s="349" t="s">
        <v>738</v>
      </c>
      <c r="D481" s="350">
        <v>1080</v>
      </c>
      <c r="E481" s="350">
        <v>0</v>
      </c>
      <c r="F481" s="350">
        <v>13123497</v>
      </c>
    </row>
    <row r="482" spans="1:6" ht="16.5" customHeight="1">
      <c r="A482" s="329">
        <v>479</v>
      </c>
      <c r="B482" s="317" t="s">
        <v>1222</v>
      </c>
      <c r="C482" s="347" t="s">
        <v>739</v>
      </c>
      <c r="D482" s="348">
        <v>0</v>
      </c>
      <c r="E482" s="348">
        <v>2144000</v>
      </c>
      <c r="F482" s="348">
        <v>10979497</v>
      </c>
    </row>
    <row r="483" spans="1:6" ht="16.5" customHeight="1">
      <c r="A483" s="324">
        <v>480</v>
      </c>
      <c r="B483" s="310" t="s">
        <v>1223</v>
      </c>
      <c r="C483" s="349" t="s">
        <v>740</v>
      </c>
      <c r="D483" s="350">
        <v>0</v>
      </c>
      <c r="E483" s="350">
        <v>208390</v>
      </c>
      <c r="F483" s="350">
        <v>10771107</v>
      </c>
    </row>
    <row r="484" spans="1:6" ht="16.5" customHeight="1">
      <c r="A484" s="329">
        <v>481</v>
      </c>
      <c r="B484" s="317" t="s">
        <v>1224</v>
      </c>
      <c r="C484" s="347" t="s">
        <v>741</v>
      </c>
      <c r="D484" s="348">
        <v>0</v>
      </c>
      <c r="E484" s="348">
        <v>178667</v>
      </c>
      <c r="F484" s="348">
        <v>10592440</v>
      </c>
    </row>
    <row r="485" spans="1:6" ht="16.5" customHeight="1">
      <c r="A485" s="324">
        <v>482</v>
      </c>
      <c r="B485" s="310" t="s">
        <v>1225</v>
      </c>
      <c r="C485" s="349" t="s">
        <v>742</v>
      </c>
      <c r="D485" s="350">
        <v>0</v>
      </c>
      <c r="E485" s="350">
        <v>1693850</v>
      </c>
      <c r="F485" s="350">
        <v>8898590</v>
      </c>
    </row>
    <row r="486" spans="1:6" ht="16.5" customHeight="1">
      <c r="A486" s="329">
        <v>483</v>
      </c>
      <c r="B486" s="317" t="s">
        <v>1226</v>
      </c>
      <c r="C486" s="347" t="s">
        <v>743</v>
      </c>
      <c r="D486" s="348">
        <v>0</v>
      </c>
      <c r="E486" s="348">
        <v>164630</v>
      </c>
      <c r="F486" s="348">
        <v>8733960</v>
      </c>
    </row>
    <row r="487" spans="1:6" ht="16.5" customHeight="1">
      <c r="A487" s="324">
        <v>484</v>
      </c>
      <c r="B487" s="310" t="s">
        <v>1227</v>
      </c>
      <c r="C487" s="349" t="s">
        <v>744</v>
      </c>
      <c r="D487" s="350">
        <v>0</v>
      </c>
      <c r="E487" s="350">
        <v>141154</v>
      </c>
      <c r="F487" s="350">
        <v>8592806</v>
      </c>
    </row>
    <row r="488" spans="1:6" ht="16.5" customHeight="1">
      <c r="A488" s="329">
        <v>485</v>
      </c>
      <c r="B488" s="317" t="s">
        <v>1228</v>
      </c>
      <c r="C488" s="347" t="s">
        <v>745</v>
      </c>
      <c r="D488" s="348">
        <v>0</v>
      </c>
      <c r="E488" s="348">
        <v>550000</v>
      </c>
      <c r="F488" s="348">
        <v>8042806</v>
      </c>
    </row>
    <row r="489" spans="1:6" ht="16.5" customHeight="1">
      <c r="A489" s="324">
        <v>486</v>
      </c>
      <c r="B489" s="310" t="s">
        <v>1229</v>
      </c>
      <c r="C489" s="349" t="s">
        <v>746</v>
      </c>
      <c r="D489" s="350">
        <v>0</v>
      </c>
      <c r="E489" s="350">
        <v>500000</v>
      </c>
      <c r="F489" s="350">
        <v>7542806</v>
      </c>
    </row>
    <row r="490" spans="1:6" ht="16.5" customHeight="1">
      <c r="A490" s="329">
        <v>487</v>
      </c>
      <c r="B490" s="317" t="s">
        <v>1230</v>
      </c>
      <c r="C490" s="347" t="s">
        <v>747</v>
      </c>
      <c r="D490" s="348">
        <v>3290</v>
      </c>
      <c r="E490" s="348">
        <v>0</v>
      </c>
      <c r="F490" s="348">
        <v>7546096</v>
      </c>
    </row>
    <row r="491" spans="1:6" ht="16.5" customHeight="1">
      <c r="A491" s="324">
        <v>488</v>
      </c>
      <c r="B491" s="310" t="s">
        <v>1231</v>
      </c>
      <c r="C491" s="349" t="s">
        <v>747</v>
      </c>
      <c r="D491" s="350">
        <v>1736</v>
      </c>
      <c r="E491" s="350">
        <v>0</v>
      </c>
      <c r="F491" s="350">
        <v>7547832</v>
      </c>
    </row>
    <row r="492" spans="1:6" ht="16.5" customHeight="1">
      <c r="A492" s="329">
        <v>489</v>
      </c>
      <c r="B492" s="317" t="s">
        <v>1232</v>
      </c>
      <c r="C492" s="347" t="s">
        <v>747</v>
      </c>
      <c r="D492" s="348">
        <v>1155</v>
      </c>
      <c r="E492" s="348">
        <v>0</v>
      </c>
      <c r="F492" s="348">
        <v>7548987</v>
      </c>
    </row>
    <row r="493" spans="1:6" ht="16.5" customHeight="1">
      <c r="A493" s="324">
        <v>490</v>
      </c>
      <c r="B493" s="310" t="s">
        <v>1233</v>
      </c>
      <c r="C493" s="349" t="s">
        <v>747</v>
      </c>
      <c r="D493" s="350">
        <v>1514</v>
      </c>
      <c r="E493" s="350">
        <v>0</v>
      </c>
      <c r="F493" s="350">
        <v>7550501</v>
      </c>
    </row>
    <row r="494" spans="1:6" ht="16.5" customHeight="1">
      <c r="A494" s="329">
        <v>491</v>
      </c>
      <c r="B494" s="317" t="s">
        <v>1234</v>
      </c>
      <c r="C494" s="347" t="s">
        <v>747</v>
      </c>
      <c r="D494" s="348">
        <v>5</v>
      </c>
      <c r="E494" s="348">
        <v>0</v>
      </c>
      <c r="F494" s="348">
        <v>7550506</v>
      </c>
    </row>
    <row r="495" spans="1:6" ht="16.5" customHeight="1">
      <c r="A495" s="324">
        <v>492</v>
      </c>
      <c r="B495" s="310" t="s">
        <v>1235</v>
      </c>
      <c r="C495" s="349" t="s">
        <v>747</v>
      </c>
      <c r="D495" s="350">
        <v>1275</v>
      </c>
      <c r="E495" s="350">
        <v>0</v>
      </c>
      <c r="F495" s="350">
        <v>7551781</v>
      </c>
    </row>
    <row r="496" spans="1:6" ht="16.5" customHeight="1">
      <c r="A496" s="329">
        <v>493</v>
      </c>
      <c r="B496" s="317" t="s">
        <v>1236</v>
      </c>
      <c r="C496" s="347" t="s">
        <v>747</v>
      </c>
      <c r="D496" s="348">
        <v>495</v>
      </c>
      <c r="E496" s="348">
        <v>0</v>
      </c>
      <c r="F496" s="348">
        <v>7552276</v>
      </c>
    </row>
    <row r="497" spans="1:6" ht="16.5" customHeight="1">
      <c r="A497" s="324">
        <v>494</v>
      </c>
      <c r="B497" s="310" t="s">
        <v>1237</v>
      </c>
      <c r="C497" s="349" t="s">
        <v>410</v>
      </c>
      <c r="D497" s="350">
        <v>0</v>
      </c>
      <c r="E497" s="350">
        <v>59000</v>
      </c>
      <c r="F497" s="350">
        <v>7493276</v>
      </c>
    </row>
    <row r="498" spans="1:6" ht="16.5" customHeight="1">
      <c r="A498" s="329">
        <v>495</v>
      </c>
      <c r="B498" s="317" t="s">
        <v>1238</v>
      </c>
      <c r="C498" s="347" t="s">
        <v>368</v>
      </c>
      <c r="D498" s="348">
        <v>0</v>
      </c>
      <c r="E498" s="348">
        <v>40000</v>
      </c>
      <c r="F498" s="348">
        <v>7453276</v>
      </c>
    </row>
    <row r="499" spans="1:6" ht="16.5" customHeight="1">
      <c r="A499" s="324">
        <v>496</v>
      </c>
      <c r="B499" s="310" t="s">
        <v>1239</v>
      </c>
      <c r="C499" s="349" t="s">
        <v>748</v>
      </c>
      <c r="D499" s="350">
        <v>10000</v>
      </c>
      <c r="E499" s="350">
        <v>0</v>
      </c>
      <c r="F499" s="350">
        <v>7463276</v>
      </c>
    </row>
    <row r="500" spans="1:6" ht="16.5" customHeight="1">
      <c r="A500" s="329">
        <v>497</v>
      </c>
      <c r="B500" s="317" t="s">
        <v>1240</v>
      </c>
      <c r="C500" s="347" t="s">
        <v>749</v>
      </c>
      <c r="D500" s="348">
        <v>0</v>
      </c>
      <c r="E500" s="348">
        <v>80530</v>
      </c>
      <c r="F500" s="348">
        <v>7382746</v>
      </c>
    </row>
    <row r="501" spans="1:6" ht="16.5" customHeight="1">
      <c r="A501" s="324">
        <v>498</v>
      </c>
      <c r="B501" s="310" t="s">
        <v>1241</v>
      </c>
      <c r="C501" s="349" t="s">
        <v>410</v>
      </c>
      <c r="D501" s="350">
        <v>0</v>
      </c>
      <c r="E501" s="350">
        <v>30000</v>
      </c>
      <c r="F501" s="350">
        <v>7352746</v>
      </c>
    </row>
    <row r="502" spans="1:6" ht="16.5" customHeight="1">
      <c r="A502" s="329">
        <v>499</v>
      </c>
      <c r="B502" s="317" t="s">
        <v>1242</v>
      </c>
      <c r="C502" s="347" t="s">
        <v>414</v>
      </c>
      <c r="D502" s="348">
        <v>0</v>
      </c>
      <c r="E502" s="348">
        <v>8172</v>
      </c>
      <c r="F502" s="348">
        <v>7344574</v>
      </c>
    </row>
    <row r="503" spans="1:6" ht="16.5" customHeight="1">
      <c r="A503" s="324">
        <v>500</v>
      </c>
      <c r="B503" s="310"/>
      <c r="C503" s="330" t="s">
        <v>797</v>
      </c>
      <c r="D503" s="346">
        <v>20550</v>
      </c>
      <c r="E503" s="346">
        <v>7458443</v>
      </c>
      <c r="F503" s="346">
        <v>-7437893</v>
      </c>
    </row>
    <row r="504" spans="1:6" ht="16.5" customHeight="1">
      <c r="A504" s="342"/>
      <c r="B504" s="342"/>
      <c r="C504" s="352" t="s">
        <v>1243</v>
      </c>
      <c r="D504" s="353">
        <v>91077033</v>
      </c>
      <c r="E504" s="353">
        <v>83732459</v>
      </c>
      <c r="F504" s="353">
        <v>7344574</v>
      </c>
    </row>
  </sheetData>
  <mergeCells count="1">
    <mergeCell ref="A1:F1"/>
  </mergeCells>
  <phoneticPr fontId="3" type="noConversion"/>
  <pageMargins left="0.51181102362204722" right="0.51181102362204722" top="0.35433070866141736" bottom="0.55118110236220474" header="0.31496062992125984" footer="0.31496062992125984"/>
  <pageSetup paperSize="9" orientation="landscape" r:id="rId1"/>
  <headerFooter>
    <oddFooter>&amp;R2016년 푸드뱅크 현금출납부&amp;P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sqref="A1:J18"/>
    </sheetView>
  </sheetViews>
  <sheetFormatPr defaultRowHeight="13.5"/>
  <cols>
    <col min="1" max="1" width="6.21875" style="100" customWidth="1"/>
    <col min="2" max="2" width="4.33203125" style="100" customWidth="1"/>
    <col min="3" max="3" width="9" style="100" customWidth="1"/>
    <col min="4" max="4" width="6.77734375" style="100" customWidth="1"/>
    <col min="5" max="5" width="5.21875" style="100" customWidth="1"/>
    <col min="6" max="6" width="9.5546875" style="118" customWidth="1"/>
    <col min="7" max="7" width="9.5546875" style="100" customWidth="1"/>
    <col min="8" max="8" width="8.44140625" style="100" customWidth="1"/>
    <col min="9" max="9" width="25.109375" style="100" customWidth="1"/>
    <col min="10" max="10" width="38.33203125" style="100" customWidth="1"/>
    <col min="11" max="16384" width="8.88671875" style="100"/>
  </cols>
  <sheetData>
    <row r="1" spans="1:10" s="104" customFormat="1" ht="30.75" customHeight="1">
      <c r="A1" s="479" t="s">
        <v>321</v>
      </c>
      <c r="B1" s="479"/>
      <c r="C1" s="479"/>
      <c r="D1" s="479"/>
      <c r="E1" s="479"/>
      <c r="F1" s="479"/>
      <c r="G1" s="479"/>
      <c r="H1" s="479"/>
      <c r="I1" s="479"/>
      <c r="J1" s="479"/>
    </row>
    <row r="2" spans="1:10" ht="13.5" customHeight="1">
      <c r="A2" s="105"/>
      <c r="B2" s="105"/>
      <c r="C2" s="105"/>
      <c r="D2" s="105"/>
      <c r="E2" s="105"/>
      <c r="F2" s="106"/>
      <c r="G2" s="105"/>
      <c r="H2" s="105"/>
      <c r="I2" s="105"/>
      <c r="J2" s="105"/>
    </row>
    <row r="3" spans="1:10" s="107" customFormat="1" ht="22.5" customHeight="1">
      <c r="A3" s="480" t="s">
        <v>163</v>
      </c>
      <c r="B3" s="480" t="s">
        <v>164</v>
      </c>
      <c r="C3" s="480"/>
      <c r="D3" s="480" t="s">
        <v>165</v>
      </c>
      <c r="E3" s="480"/>
      <c r="F3" s="288" t="s">
        <v>166</v>
      </c>
      <c r="G3" s="288" t="s">
        <v>322</v>
      </c>
      <c r="H3" s="481" t="s">
        <v>324</v>
      </c>
      <c r="I3" s="483" t="s">
        <v>167</v>
      </c>
      <c r="J3" s="483" t="s">
        <v>326</v>
      </c>
    </row>
    <row r="4" spans="1:10" s="107" customFormat="1" ht="30" customHeight="1">
      <c r="A4" s="480"/>
      <c r="B4" s="480"/>
      <c r="C4" s="480"/>
      <c r="D4" s="480"/>
      <c r="E4" s="480"/>
      <c r="F4" s="108" t="s">
        <v>168</v>
      </c>
      <c r="G4" s="288" t="s">
        <v>323</v>
      </c>
      <c r="H4" s="482"/>
      <c r="I4" s="483"/>
      <c r="J4" s="483"/>
    </row>
    <row r="5" spans="1:10" s="107" customFormat="1" ht="131.25" customHeight="1">
      <c r="A5" s="477" t="s">
        <v>169</v>
      </c>
      <c r="B5" s="461" t="s">
        <v>170</v>
      </c>
      <c r="C5" s="461"/>
      <c r="D5" s="461" t="s">
        <v>171</v>
      </c>
      <c r="E5" s="461"/>
      <c r="F5" s="109" t="s">
        <v>327</v>
      </c>
      <c r="G5" s="110" t="s">
        <v>328</v>
      </c>
      <c r="H5" s="300">
        <v>1.01</v>
      </c>
      <c r="I5" s="289" t="s">
        <v>325</v>
      </c>
      <c r="J5" s="289" t="s">
        <v>330</v>
      </c>
    </row>
    <row r="6" spans="1:10" s="107" customFormat="1" ht="151.5" customHeight="1">
      <c r="A6" s="478"/>
      <c r="B6" s="461" t="s">
        <v>59</v>
      </c>
      <c r="C6" s="461"/>
      <c r="D6" s="461" t="s">
        <v>59</v>
      </c>
      <c r="E6" s="461"/>
      <c r="F6" s="109" t="s">
        <v>333</v>
      </c>
      <c r="G6" s="112" t="s">
        <v>332</v>
      </c>
      <c r="H6" s="300">
        <v>1.06</v>
      </c>
      <c r="I6" s="113" t="s">
        <v>329</v>
      </c>
      <c r="J6" s="301" t="s">
        <v>331</v>
      </c>
    </row>
    <row r="7" spans="1:10" s="107" customFormat="1" ht="66.75" customHeight="1">
      <c r="A7" s="474" t="s">
        <v>197</v>
      </c>
      <c r="B7" s="472" t="s">
        <v>53</v>
      </c>
      <c r="C7" s="473"/>
      <c r="D7" s="462" t="s">
        <v>172</v>
      </c>
      <c r="E7" s="463"/>
      <c r="F7" s="109" t="s">
        <v>191</v>
      </c>
      <c r="G7" s="112" t="s">
        <v>334</v>
      </c>
      <c r="H7" s="300">
        <v>1</v>
      </c>
      <c r="I7" s="113" t="s">
        <v>192</v>
      </c>
      <c r="J7" s="114" t="s">
        <v>335</v>
      </c>
    </row>
    <row r="8" spans="1:10" s="107" customFormat="1" ht="74.25" customHeight="1">
      <c r="A8" s="475"/>
      <c r="B8" s="462" t="s">
        <v>47</v>
      </c>
      <c r="C8" s="463"/>
      <c r="D8" s="461" t="s">
        <v>173</v>
      </c>
      <c r="E8" s="461"/>
      <c r="F8" s="109" t="s">
        <v>193</v>
      </c>
      <c r="G8" s="112" t="s">
        <v>336</v>
      </c>
      <c r="H8" s="300">
        <v>1.67</v>
      </c>
      <c r="I8" s="111" t="s">
        <v>194</v>
      </c>
      <c r="J8" s="111" t="s">
        <v>337</v>
      </c>
    </row>
    <row r="9" spans="1:10" s="107" customFormat="1" ht="63" customHeight="1">
      <c r="A9" s="474" t="s">
        <v>197</v>
      </c>
      <c r="B9" s="461" t="s">
        <v>93</v>
      </c>
      <c r="C9" s="461"/>
      <c r="D9" s="461" t="s">
        <v>339</v>
      </c>
      <c r="E9" s="461"/>
      <c r="F9" s="109" t="s">
        <v>338</v>
      </c>
      <c r="G9" s="115">
        <v>0</v>
      </c>
      <c r="H9" s="300">
        <v>0</v>
      </c>
      <c r="I9" s="111" t="s">
        <v>174</v>
      </c>
      <c r="J9" s="111" t="s">
        <v>340</v>
      </c>
    </row>
    <row r="10" spans="1:10" s="107" customFormat="1" ht="52.5" customHeight="1">
      <c r="A10" s="476"/>
      <c r="B10" s="464" t="s">
        <v>175</v>
      </c>
      <c r="C10" s="465"/>
      <c r="D10" s="461" t="s">
        <v>176</v>
      </c>
      <c r="E10" s="461"/>
      <c r="F10" s="109" t="s">
        <v>338</v>
      </c>
      <c r="G10" s="116" t="s">
        <v>341</v>
      </c>
      <c r="H10" s="300">
        <v>1</v>
      </c>
      <c r="I10" s="458" t="s">
        <v>342</v>
      </c>
      <c r="J10" s="458" t="s">
        <v>344</v>
      </c>
    </row>
    <row r="11" spans="1:10" s="107" customFormat="1" ht="52.5" customHeight="1">
      <c r="A11" s="476"/>
      <c r="B11" s="472"/>
      <c r="C11" s="473"/>
      <c r="D11" s="461" t="s">
        <v>177</v>
      </c>
      <c r="E11" s="461"/>
      <c r="F11" s="109" t="s">
        <v>191</v>
      </c>
      <c r="G11" s="116" t="s">
        <v>336</v>
      </c>
      <c r="H11" s="300">
        <v>2.5</v>
      </c>
      <c r="I11" s="459"/>
      <c r="J11" s="459"/>
    </row>
    <row r="12" spans="1:10" s="107" customFormat="1" ht="39.75" customHeight="1">
      <c r="A12" s="476"/>
      <c r="B12" s="468"/>
      <c r="C12" s="469"/>
      <c r="D12" s="461" t="s">
        <v>178</v>
      </c>
      <c r="E12" s="461"/>
      <c r="F12" s="109" t="s">
        <v>179</v>
      </c>
      <c r="G12" s="116" t="s">
        <v>343</v>
      </c>
      <c r="H12" s="300">
        <v>0.5</v>
      </c>
      <c r="I12" s="460"/>
      <c r="J12" s="460"/>
    </row>
    <row r="13" spans="1:10" s="107" customFormat="1" ht="92.25" customHeight="1">
      <c r="A13" s="476"/>
      <c r="B13" s="461" t="s">
        <v>180</v>
      </c>
      <c r="C13" s="461"/>
      <c r="D13" s="461" t="s">
        <v>181</v>
      </c>
      <c r="E13" s="461"/>
      <c r="F13" s="109" t="s">
        <v>196</v>
      </c>
      <c r="G13" s="117" t="s">
        <v>345</v>
      </c>
      <c r="H13" s="300">
        <v>1.35</v>
      </c>
      <c r="I13" s="111" t="s">
        <v>346</v>
      </c>
      <c r="J13" s="111" t="s">
        <v>347</v>
      </c>
    </row>
    <row r="14" spans="1:10" s="107" customFormat="1" ht="51.75" customHeight="1">
      <c r="A14" s="476"/>
      <c r="B14" s="464" t="s">
        <v>182</v>
      </c>
      <c r="C14" s="465"/>
      <c r="D14" s="461" t="s">
        <v>183</v>
      </c>
      <c r="E14" s="461"/>
      <c r="F14" s="109" t="s">
        <v>354</v>
      </c>
      <c r="G14" s="117" t="s">
        <v>353</v>
      </c>
      <c r="H14" s="300">
        <v>0.75</v>
      </c>
      <c r="I14" s="470" t="s">
        <v>351</v>
      </c>
      <c r="J14" s="302" t="s">
        <v>355</v>
      </c>
    </row>
    <row r="15" spans="1:10" s="107" customFormat="1" ht="80.25" customHeight="1">
      <c r="A15" s="476"/>
      <c r="B15" s="466"/>
      <c r="C15" s="467"/>
      <c r="D15" s="461" t="s">
        <v>184</v>
      </c>
      <c r="E15" s="461"/>
      <c r="F15" s="109" t="s">
        <v>338</v>
      </c>
      <c r="G15" s="117" t="s">
        <v>334</v>
      </c>
      <c r="H15" s="300">
        <v>2</v>
      </c>
      <c r="I15" s="471"/>
      <c r="J15" s="302" t="s">
        <v>356</v>
      </c>
    </row>
    <row r="16" spans="1:10" s="107" customFormat="1" ht="66.75" customHeight="1">
      <c r="A16" s="475"/>
      <c r="B16" s="468"/>
      <c r="C16" s="469"/>
      <c r="D16" s="461" t="s">
        <v>185</v>
      </c>
      <c r="E16" s="461"/>
      <c r="F16" s="109" t="s">
        <v>357</v>
      </c>
      <c r="G16" s="117" t="s">
        <v>358</v>
      </c>
      <c r="H16" s="300">
        <v>1.3</v>
      </c>
      <c r="I16" s="299" t="s">
        <v>350</v>
      </c>
      <c r="J16" s="303" t="s">
        <v>352</v>
      </c>
    </row>
    <row r="17" spans="1:10" s="107" customFormat="1" ht="51" customHeight="1">
      <c r="A17" s="474" t="s">
        <v>197</v>
      </c>
      <c r="B17" s="464" t="s">
        <v>186</v>
      </c>
      <c r="C17" s="465"/>
      <c r="D17" s="461" t="s">
        <v>187</v>
      </c>
      <c r="E17" s="461"/>
      <c r="F17" s="109" t="s">
        <v>338</v>
      </c>
      <c r="G17" s="117" t="s">
        <v>341</v>
      </c>
      <c r="H17" s="300">
        <v>1</v>
      </c>
      <c r="I17" s="111" t="s">
        <v>348</v>
      </c>
      <c r="J17" s="111" t="s">
        <v>349</v>
      </c>
    </row>
    <row r="18" spans="1:10" s="107" customFormat="1" ht="51" customHeight="1">
      <c r="A18" s="475"/>
      <c r="B18" s="461" t="s">
        <v>188</v>
      </c>
      <c r="C18" s="461"/>
      <c r="D18" s="462" t="s">
        <v>188</v>
      </c>
      <c r="E18" s="463"/>
      <c r="F18" s="109" t="s">
        <v>189</v>
      </c>
      <c r="G18" s="117" t="s">
        <v>359</v>
      </c>
      <c r="H18" s="300">
        <v>2.2400000000000002</v>
      </c>
      <c r="I18" s="111" t="s">
        <v>190</v>
      </c>
      <c r="J18" s="111" t="s">
        <v>360</v>
      </c>
    </row>
    <row r="20" spans="1:10">
      <c r="G20" s="119"/>
    </row>
    <row r="21" spans="1:10">
      <c r="G21" s="120"/>
    </row>
  </sheetData>
  <mergeCells count="38">
    <mergeCell ref="D5:E5"/>
    <mergeCell ref="B6:C6"/>
    <mergeCell ref="D6:E6"/>
    <mergeCell ref="A1:J1"/>
    <mergeCell ref="A3:A4"/>
    <mergeCell ref="B3:C4"/>
    <mergeCell ref="D3:E4"/>
    <mergeCell ref="H3:H4"/>
    <mergeCell ref="I3:I4"/>
    <mergeCell ref="J3:J4"/>
    <mergeCell ref="A7:A8"/>
    <mergeCell ref="A9:A16"/>
    <mergeCell ref="A17:A18"/>
    <mergeCell ref="A5:A6"/>
    <mergeCell ref="B5:C5"/>
    <mergeCell ref="B13:C13"/>
    <mergeCell ref="B7:C7"/>
    <mergeCell ref="D7:E7"/>
    <mergeCell ref="B8:C8"/>
    <mergeCell ref="D8:E8"/>
    <mergeCell ref="B9:C9"/>
    <mergeCell ref="D9:E9"/>
    <mergeCell ref="I10:I12"/>
    <mergeCell ref="J10:J12"/>
    <mergeCell ref="D11:E11"/>
    <mergeCell ref="D12:E12"/>
    <mergeCell ref="B18:C18"/>
    <mergeCell ref="D18:E18"/>
    <mergeCell ref="B14:C16"/>
    <mergeCell ref="D14:E14"/>
    <mergeCell ref="I14:I15"/>
    <mergeCell ref="D15:E15"/>
    <mergeCell ref="D16:E16"/>
    <mergeCell ref="B17:C17"/>
    <mergeCell ref="D17:E17"/>
    <mergeCell ref="D13:E13"/>
    <mergeCell ref="B10:C12"/>
    <mergeCell ref="D10:E10"/>
  </mergeCells>
  <phoneticPr fontId="3" type="noConversion"/>
  <pageMargins left="0.31496062992125984" right="0.31496062992125984" top="0.35433070866141736" bottom="0.55118110236220474" header="0.31496062992125984" footer="0.31496062992125984"/>
  <pageSetup paperSize="9" orientation="landscape" r:id="rId1"/>
  <headerFooter>
    <oddFooter>&amp;R푸드뱅크사업결과보고서&amp;P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표지</vt:lpstr>
      <vt:lpstr>세입세출총괄</vt:lpstr>
      <vt:lpstr>세입결산서</vt:lpstr>
      <vt:lpstr>세출결산서 </vt:lpstr>
      <vt:lpstr>총계정원장</vt:lpstr>
      <vt:lpstr>현금출납부</vt:lpstr>
      <vt:lpstr>사업결과보고서</vt:lpstr>
      <vt:lpstr>세입결산서!Print_Titles</vt:lpstr>
      <vt:lpstr>세입세출총괄!Print_Titles</vt:lpstr>
      <vt:lpstr>'세출결산서 '!Print_Titles</vt:lpstr>
      <vt:lpstr>총계정원장!Print_Titles</vt:lpstr>
      <vt:lpstr>현금출납부!Print_Titles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2017-02-14T04:55:17Z</cp:lastPrinted>
  <dcterms:created xsi:type="dcterms:W3CDTF">2006-05-17T01:39:20Z</dcterms:created>
  <dcterms:modified xsi:type="dcterms:W3CDTF">2017-02-21T09:03:00Z</dcterms:modified>
</cp:coreProperties>
</file>