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35" windowWidth="14145" windowHeight="8490" firstSheet="1" activeTab="1"/>
  </bookViews>
  <sheets>
    <sheet name="표지" sheetId="14" r:id="rId1"/>
    <sheet name="세입세출총괄" sheetId="27" r:id="rId2"/>
    <sheet name="세입결산서" sheetId="5" r:id="rId3"/>
    <sheet name="세출결산서" sheetId="23" r:id="rId4"/>
    <sheet name="총계정원장" sheetId="30" r:id="rId5"/>
    <sheet name="현금출납부" sheetId="33" r:id="rId6"/>
    <sheet name="마켓사업결과보고서" sheetId="28" r:id="rId7"/>
  </sheets>
  <definedNames>
    <definedName name="_xlnm.Print_Titles" localSheetId="2">세입결산서!$2:$3</definedName>
    <definedName name="_xlnm.Print_Titles" localSheetId="3">세출결산서!$3:$4</definedName>
    <definedName name="_xlnm.Print_Titles" localSheetId="4">총계정원장!$3:$3</definedName>
    <definedName name="_xlnm.Print_Titles" localSheetId="5">현금출납부!$3:$3</definedName>
  </definedNames>
  <calcPr calcId="124519"/>
</workbook>
</file>

<file path=xl/calcChain.xml><?xml version="1.0" encoding="utf-8"?>
<calcChain xmlns="http://schemas.openxmlformats.org/spreadsheetml/2006/main">
  <c r="L8" i="27"/>
  <c r="L9"/>
  <c r="K9"/>
  <c r="K8" s="1"/>
  <c r="M68"/>
  <c r="M67"/>
  <c r="L67"/>
  <c r="L66" s="1"/>
  <c r="K67"/>
  <c r="K66" s="1"/>
  <c r="M65"/>
  <c r="M64"/>
  <c r="L63"/>
  <c r="L62" s="1"/>
  <c r="M62" s="1"/>
  <c r="N62" s="1"/>
  <c r="K63"/>
  <c r="K62" s="1"/>
  <c r="M61"/>
  <c r="N60"/>
  <c r="M60"/>
  <c r="N59"/>
  <c r="M59"/>
  <c r="M58"/>
  <c r="M57"/>
  <c r="M56"/>
  <c r="N56" s="1"/>
  <c r="L56"/>
  <c r="K56"/>
  <c r="M55"/>
  <c r="M54"/>
  <c r="M53"/>
  <c r="N53" s="1"/>
  <c r="N52"/>
  <c r="M52"/>
  <c r="M51"/>
  <c r="M50"/>
  <c r="N50" s="1"/>
  <c r="N49"/>
  <c r="M49"/>
  <c r="M48"/>
  <c r="N48" s="1"/>
  <c r="L48"/>
  <c r="L47" s="1"/>
  <c r="K48"/>
  <c r="M46"/>
  <c r="N46" s="1"/>
  <c r="M44"/>
  <c r="L43"/>
  <c r="K43"/>
  <c r="M43" s="1"/>
  <c r="N43" s="1"/>
  <c r="N42"/>
  <c r="M42"/>
  <c r="M41"/>
  <c r="N39"/>
  <c r="M39"/>
  <c r="L39"/>
  <c r="L38" s="1"/>
  <c r="K39"/>
  <c r="N37"/>
  <c r="M37"/>
  <c r="N36"/>
  <c r="M36"/>
  <c r="N35"/>
  <c r="M35"/>
  <c r="M34"/>
  <c r="N34" s="1"/>
  <c r="N33"/>
  <c r="M33"/>
  <c r="N32"/>
  <c r="M32"/>
  <c r="L31"/>
  <c r="K31"/>
  <c r="K47" l="1"/>
  <c r="M47" s="1"/>
  <c r="N47" s="1"/>
  <c r="K38"/>
  <c r="M38" s="1"/>
  <c r="N38" s="1"/>
  <c r="M31"/>
  <c r="N31" s="1"/>
  <c r="M63"/>
  <c r="N63" s="1"/>
  <c r="M66"/>
  <c r="F13"/>
  <c r="F24"/>
  <c r="F23"/>
  <c r="E21"/>
  <c r="E22"/>
  <c r="D22"/>
  <c r="D21" s="1"/>
  <c r="F21" s="1"/>
  <c r="G153" i="23"/>
  <c r="I5"/>
  <c r="E151"/>
  <c r="I151"/>
  <c r="D151"/>
  <c r="F152"/>
  <c r="F151" s="1"/>
  <c r="I152"/>
  <c r="H152"/>
  <c r="H151" s="1"/>
  <c r="M152"/>
  <c r="M151" s="1"/>
  <c r="F153"/>
  <c r="F22" i="27" l="1"/>
  <c r="G152" i="23"/>
  <c r="G151" s="1"/>
  <c r="M148"/>
  <c r="H145"/>
  <c r="F146"/>
  <c r="D145"/>
  <c r="E145"/>
  <c r="F18" i="5"/>
  <c r="F17"/>
  <c r="D15"/>
  <c r="E16"/>
  <c r="F16" s="1"/>
  <c r="D16"/>
  <c r="E15" l="1"/>
  <c r="F15" s="1"/>
  <c r="F67" i="23" l="1"/>
  <c r="F63"/>
  <c r="F57"/>
  <c r="F52"/>
  <c r="I145"/>
  <c r="G146"/>
  <c r="F109"/>
  <c r="R80" l="1"/>
  <c r="H128" l="1"/>
  <c r="H134"/>
  <c r="M52"/>
  <c r="M18" l="1"/>
  <c r="P134"/>
  <c r="P128"/>
  <c r="P122"/>
  <c r="P119"/>
  <c r="P115"/>
  <c r="P113"/>
  <c r="P109"/>
  <c r="P108"/>
  <c r="P94"/>
  <c r="P67"/>
  <c r="P57"/>
  <c r="M21" i="27"/>
  <c r="G147" i="23"/>
  <c r="F147"/>
  <c r="M145"/>
  <c r="M144" s="1"/>
  <c r="F145" l="1"/>
  <c r="R116"/>
  <c r="M79"/>
  <c r="P12" l="1"/>
  <c r="P8"/>
  <c r="M28" i="27"/>
  <c r="M30"/>
  <c r="P52" i="23"/>
  <c r="P130" l="1"/>
  <c r="M19" i="27"/>
  <c r="M18"/>
  <c r="M16"/>
  <c r="G42" i="23"/>
  <c r="F20" i="27"/>
  <c r="G20" s="1"/>
  <c r="E19"/>
  <c r="F19" s="1"/>
  <c r="G19" s="1"/>
  <c r="D19"/>
  <c r="D18" s="1"/>
  <c r="D39" i="23"/>
  <c r="E18" i="27" l="1"/>
  <c r="F18" s="1"/>
  <c r="G18" s="1"/>
  <c r="E12" i="5"/>
  <c r="F14"/>
  <c r="E13"/>
  <c r="D13"/>
  <c r="D12" s="1"/>
  <c r="F13" l="1"/>
  <c r="M134" i="23"/>
  <c r="M12" l="1"/>
  <c r="D107"/>
  <c r="E98"/>
  <c r="D102"/>
  <c r="M8" l="1"/>
  <c r="M23" i="27" l="1"/>
  <c r="M22"/>
  <c r="M17"/>
  <c r="K20"/>
  <c r="L20"/>
  <c r="M20" l="1"/>
  <c r="M48" i="23"/>
  <c r="F40"/>
  <c r="G40" s="1"/>
  <c r="M33"/>
  <c r="M39"/>
  <c r="M115" l="1"/>
  <c r="F48" l="1"/>
  <c r="P48"/>
  <c r="I25"/>
  <c r="H102"/>
  <c r="P102" s="1"/>
  <c r="H107"/>
  <c r="I39"/>
  <c r="F41"/>
  <c r="G41" s="1"/>
  <c r="M122"/>
  <c r="F122" s="1"/>
  <c r="G122" s="1"/>
  <c r="I127"/>
  <c r="I98"/>
  <c r="H98"/>
  <c r="P98" s="1"/>
  <c r="I102"/>
  <c r="I69"/>
  <c r="I7"/>
  <c r="F100"/>
  <c r="G100" s="1"/>
  <c r="H97" l="1"/>
  <c r="I97"/>
  <c r="M94" l="1"/>
  <c r="M113"/>
  <c r="H39"/>
  <c r="M102"/>
  <c r="F104"/>
  <c r="G104" s="1"/>
  <c r="M130"/>
  <c r="F39" l="1"/>
  <c r="G39" s="1"/>
  <c r="E39" s="1"/>
  <c r="M119"/>
  <c r="M109"/>
  <c r="M90"/>
  <c r="M98"/>
  <c r="M67"/>
  <c r="H67" s="1"/>
  <c r="M57"/>
  <c r="D69"/>
  <c r="D7"/>
  <c r="D25"/>
  <c r="D44"/>
  <c r="D99"/>
  <c r="D98" s="1"/>
  <c r="D127"/>
  <c r="D148"/>
  <c r="D6" l="1"/>
  <c r="M107"/>
  <c r="F119"/>
  <c r="D97"/>
  <c r="D144"/>
  <c r="D106"/>
  <c r="D43"/>
  <c r="D5" l="1"/>
  <c r="N30" i="27" l="1"/>
  <c r="M29"/>
  <c r="N29" s="1"/>
  <c r="N28"/>
  <c r="M27"/>
  <c r="N27" s="1"/>
  <c r="M26"/>
  <c r="N26" s="1"/>
  <c r="M25"/>
  <c r="N25" s="1"/>
  <c r="L24"/>
  <c r="K24"/>
  <c r="N18"/>
  <c r="N19"/>
  <c r="N16"/>
  <c r="L15"/>
  <c r="K15"/>
  <c r="K10"/>
  <c r="F17"/>
  <c r="M15" l="1"/>
  <c r="N15" s="1"/>
  <c r="M24"/>
  <c r="N24" s="1"/>
  <c r="F16"/>
  <c r="G16" s="1"/>
  <c r="D15"/>
  <c r="D14" s="1"/>
  <c r="E15"/>
  <c r="F12"/>
  <c r="G12" s="1"/>
  <c r="G13"/>
  <c r="E11"/>
  <c r="D11"/>
  <c r="D10" s="1"/>
  <c r="D8" s="1"/>
  <c r="M14"/>
  <c r="N14" s="1"/>
  <c r="M13"/>
  <c r="N13" s="1"/>
  <c r="M12"/>
  <c r="N12" s="1"/>
  <c r="M11"/>
  <c r="N11" s="1"/>
  <c r="L10"/>
  <c r="M10" l="1"/>
  <c r="N10" s="1"/>
  <c r="F15"/>
  <c r="G15" s="1"/>
  <c r="E14"/>
  <c r="F14" s="1"/>
  <c r="G14" s="1"/>
  <c r="F11"/>
  <c r="G11" s="1"/>
  <c r="E10"/>
  <c r="E8" l="1"/>
  <c r="F8" s="1"/>
  <c r="G8" s="1"/>
  <c r="M9"/>
  <c r="N9" s="1"/>
  <c r="F10"/>
  <c r="G10" s="1"/>
  <c r="M8" l="1"/>
  <c r="N8" s="1"/>
  <c r="D10" i="5"/>
  <c r="D6"/>
  <c r="D5" s="1"/>
  <c r="F8" l="1"/>
  <c r="E10" l="1"/>
  <c r="E9" s="1"/>
  <c r="E4" s="1"/>
  <c r="F4" s="1"/>
  <c r="D9"/>
  <c r="D4" s="1"/>
  <c r="F10" l="1"/>
  <c r="G149" i="23"/>
  <c r="G148" s="1"/>
  <c r="F148"/>
  <c r="M128"/>
  <c r="F128" s="1"/>
  <c r="G128" s="1"/>
  <c r="M139"/>
  <c r="F139" s="1"/>
  <c r="G139" s="1"/>
  <c r="G142"/>
  <c r="F130"/>
  <c r="G124"/>
  <c r="G119"/>
  <c r="F113"/>
  <c r="G130" l="1"/>
  <c r="F108"/>
  <c r="G145"/>
  <c r="G113"/>
  <c r="F101"/>
  <c r="G101" s="1"/>
  <c r="F105"/>
  <c r="M73"/>
  <c r="G108" l="1"/>
  <c r="H94"/>
  <c r="F94"/>
  <c r="G94" s="1"/>
  <c r="G105"/>
  <c r="G102" s="1"/>
  <c r="M70"/>
  <c r="H70" s="1"/>
  <c r="F70" l="1"/>
  <c r="G70" s="1"/>
  <c r="P70"/>
  <c r="M45"/>
  <c r="F45" l="1"/>
  <c r="H45"/>
  <c r="P45" s="1"/>
  <c r="M63"/>
  <c r="G28"/>
  <c r="M16"/>
  <c r="P16" s="1"/>
  <c r="F12"/>
  <c r="G63" l="1"/>
  <c r="P63"/>
  <c r="G16"/>
  <c r="G12"/>
  <c r="G67"/>
  <c r="I144"/>
  <c r="E6" i="5"/>
  <c r="E5" l="1"/>
  <c r="F6"/>
  <c r="E149" i="23"/>
  <c r="E148" s="1"/>
  <c r="E146"/>
  <c r="E139"/>
  <c r="M127"/>
  <c r="E134"/>
  <c r="E130"/>
  <c r="E119"/>
  <c r="F115"/>
  <c r="E115"/>
  <c r="I107"/>
  <c r="E105"/>
  <c r="F97" s="1"/>
  <c r="E103"/>
  <c r="F73"/>
  <c r="F90"/>
  <c r="G90" s="1"/>
  <c r="E90"/>
  <c r="M84"/>
  <c r="P84" s="1"/>
  <c r="E84"/>
  <c r="E79"/>
  <c r="E73"/>
  <c r="E70"/>
  <c r="L48"/>
  <c r="E48"/>
  <c r="F103" l="1"/>
  <c r="F102" s="1"/>
  <c r="E102"/>
  <c r="E97" s="1"/>
  <c r="G73"/>
  <c r="I106"/>
  <c r="F84"/>
  <c r="G84" s="1"/>
  <c r="M106"/>
  <c r="E109"/>
  <c r="F134"/>
  <c r="G115"/>
  <c r="F98"/>
  <c r="G98" s="1"/>
  <c r="F79"/>
  <c r="G79" s="1"/>
  <c r="M69"/>
  <c r="P79"/>
  <c r="P73"/>
  <c r="H148"/>
  <c r="P90"/>
  <c r="E127"/>
  <c r="E99"/>
  <c r="E101"/>
  <c r="H139"/>
  <c r="P139" s="1"/>
  <c r="E108"/>
  <c r="E69"/>
  <c r="H127" l="1"/>
  <c r="E107"/>
  <c r="E106" s="1"/>
  <c r="H69"/>
  <c r="F69"/>
  <c r="G69" s="1"/>
  <c r="G109"/>
  <c r="F107"/>
  <c r="G107" s="1"/>
  <c r="G134"/>
  <c r="F127"/>
  <c r="G127" s="1"/>
  <c r="F144"/>
  <c r="G97"/>
  <c r="H144"/>
  <c r="H106" l="1"/>
  <c r="G144"/>
  <c r="F106"/>
  <c r="G106" l="1"/>
  <c r="E11"/>
  <c r="H18" l="1"/>
  <c r="G18" s="1"/>
  <c r="P18"/>
  <c r="F7" i="5"/>
  <c r="M32" i="23" l="1"/>
  <c r="M30"/>
  <c r="H28"/>
  <c r="M26"/>
  <c r="E25"/>
  <c r="G30" l="1"/>
  <c r="G26"/>
  <c r="G32"/>
  <c r="M25"/>
  <c r="H25" l="1"/>
  <c r="F25"/>
  <c r="E52"/>
  <c r="G25" l="1"/>
  <c r="G52" l="1"/>
  <c r="F11" i="5" l="1"/>
  <c r="I44" i="23"/>
  <c r="I6" s="1"/>
  <c r="E16"/>
  <c r="I43" l="1"/>
  <c r="F44"/>
  <c r="F43" s="1"/>
  <c r="F5" i="5"/>
  <c r="H8" i="23"/>
  <c r="F8" s="1"/>
  <c r="F7" s="1"/>
  <c r="E12"/>
  <c r="F12" i="5"/>
  <c r="F9"/>
  <c r="E57" i="23"/>
  <c r="E63"/>
  <c r="H16"/>
  <c r="F6" l="1"/>
  <c r="F5" s="1"/>
  <c r="G8"/>
  <c r="G7"/>
  <c r="G57"/>
  <c r="H12"/>
  <c r="H7" s="1"/>
  <c r="M7"/>
  <c r="E18"/>
  <c r="M44"/>
  <c r="M43" s="1"/>
  <c r="E45"/>
  <c r="E44" s="1"/>
  <c r="E8"/>
  <c r="E43" l="1"/>
  <c r="E7"/>
  <c r="E6" s="1"/>
  <c r="E5" s="1"/>
  <c r="G45" l="1"/>
  <c r="H44"/>
  <c r="G48"/>
  <c r="G44" l="1"/>
  <c r="G43" l="1"/>
  <c r="H43"/>
  <c r="H6" s="1"/>
  <c r="H5" s="1"/>
  <c r="G6" l="1"/>
  <c r="G5" s="1"/>
</calcChain>
</file>

<file path=xl/sharedStrings.xml><?xml version="1.0" encoding="utf-8"?>
<sst xmlns="http://schemas.openxmlformats.org/spreadsheetml/2006/main" count="1936" uniqueCount="973">
  <si>
    <t>보조금수입</t>
    <phoneticPr fontId="3" type="noConversion"/>
  </si>
  <si>
    <t>전입금</t>
    <phoneticPr fontId="3" type="noConversion"/>
  </si>
  <si>
    <t>사무비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</si>
  <si>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</si>
  <si>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</si>
  <si>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</si>
  <si>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</si>
  <si>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</si>
  <si>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</si>
  <si>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</si>
  <si>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</si>
  <si>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</si>
  <si>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</si>
  <si>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</si>
  <si>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</si>
  <si>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</si>
  <si>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</si>
  <si>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</si>
  <si>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</si>
  <si>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</si>
  <si>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</si>
  <si>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</si>
  <si>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</si>
  <si>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</si>
  <si>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Ｏ차량자동차세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</si>
  <si>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</si>
  <si>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</si>
  <si>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</si>
  <si>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</si>
  <si>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</si>
  <si>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</si>
  <si>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</si>
  <si>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</si>
  <si>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급여</t>
  </si>
  <si>
    <t>직원역량강화사업</t>
    <phoneticPr fontId="3" type="noConversion"/>
  </si>
  <si>
    <t>Ｏ운영위원회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</si>
  <si>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</si>
  <si>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</si>
  <si>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</si>
  <si>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</si>
  <si>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기타운영비</t>
    <phoneticPr fontId="3" type="noConversion"/>
  </si>
  <si>
    <t>사업비</t>
    <phoneticPr fontId="3" type="noConversion"/>
  </si>
  <si>
    <t>보조금수입 계</t>
    <phoneticPr fontId="3" type="noConversion"/>
  </si>
  <si>
    <t>비율</t>
    <phoneticPr fontId="3" type="noConversion"/>
  </si>
  <si>
    <t>소요재원구성</t>
    <phoneticPr fontId="3" type="noConversion"/>
  </si>
  <si>
    <t>시비</t>
    <phoneticPr fontId="3" type="noConversion"/>
  </si>
  <si>
    <t>상여금</t>
    <phoneticPr fontId="3" type="noConversion"/>
  </si>
  <si>
    <t>.</t>
    <phoneticPr fontId="3" type="noConversion"/>
  </si>
  <si>
    <t xml:space="preserve"> 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</si>
  <si>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</si>
  <si>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</si>
  <si>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</si>
  <si>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</si>
  <si>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</si>
  <si>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</si>
  <si>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</si>
  <si>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이월금</t>
    <phoneticPr fontId="3" type="noConversion"/>
  </si>
  <si>
    <t>=</t>
  </si>
  <si>
    <t>Ｏ명절휴가비</t>
    <phoneticPr fontId="3" type="noConversion"/>
  </si>
  <si>
    <t>Ｏ사회보험</t>
  </si>
  <si>
    <t xml:space="preserve">   ㅇ건강보험</t>
  </si>
  <si>
    <t xml:space="preserve">   ㅇ장기요양보험</t>
  </si>
  <si>
    <t xml:space="preserve">   ㅇ국민연금</t>
  </si>
  <si>
    <t xml:space="preserve">   ㅇ고용보험</t>
  </si>
  <si>
    <t xml:space="preserve">   ㅇ산재보험</t>
  </si>
  <si>
    <t>마켓 인건비</t>
    <phoneticPr fontId="3" type="noConversion"/>
  </si>
  <si>
    <t>G-푸드드림사업(이동) 인건비</t>
    <phoneticPr fontId="3" type="noConversion"/>
  </si>
  <si>
    <t>수용비및수수료</t>
    <phoneticPr fontId="3" type="noConversion"/>
  </si>
  <si>
    <t>Ｏ사무용품</t>
  </si>
  <si>
    <t>Ｏ소규모 집기구입및수선</t>
  </si>
  <si>
    <t>Ｏ상하수도요금</t>
  </si>
  <si>
    <t>Ｏ전기요금</t>
    <phoneticPr fontId="3" type="noConversion"/>
  </si>
  <si>
    <t>Ｏ협(의)회비</t>
  </si>
  <si>
    <t>Ｏ차량보험료</t>
  </si>
  <si>
    <t>Ｏ환경개선부담금</t>
  </si>
  <si>
    <t>Ｏ차량자동차세</t>
  </si>
  <si>
    <t>Ｏ화재보험</t>
  </si>
  <si>
    <t>Ｏ차량유류비</t>
  </si>
  <si>
    <t>Ｏ세콤관리비</t>
  </si>
  <si>
    <t>=</t>
    <phoneticPr fontId="3" type="noConversion"/>
  </si>
  <si>
    <t>Ｏ기타소모품</t>
    <phoneticPr fontId="3" type="noConversion"/>
  </si>
  <si>
    <t>Ｏ복사기관리비</t>
    <phoneticPr fontId="3" type="noConversion"/>
  </si>
  <si>
    <t>Ｏ차량유류비</t>
    <phoneticPr fontId="3" type="noConversion"/>
  </si>
  <si>
    <t>Ｏ차량수리및소모품비</t>
    <phoneticPr fontId="3" type="noConversion"/>
  </si>
  <si>
    <t>재산조성비</t>
    <phoneticPr fontId="3" type="noConversion"/>
  </si>
  <si>
    <t>마켓시설비</t>
    <phoneticPr fontId="3" type="noConversion"/>
  </si>
  <si>
    <t>시설비</t>
    <phoneticPr fontId="3" type="noConversion"/>
  </si>
  <si>
    <t>시설장비유지비</t>
    <phoneticPr fontId="3" type="noConversion"/>
  </si>
  <si>
    <t>Ｏ기타시설장비유지보수</t>
  </si>
  <si>
    <t>이동시설비</t>
    <phoneticPr fontId="3" type="noConversion"/>
  </si>
  <si>
    <t>특화사업</t>
    <phoneticPr fontId="3" type="noConversion"/>
  </si>
  <si>
    <t>홍보 및 출판사업</t>
    <phoneticPr fontId="3" type="noConversion"/>
  </si>
  <si>
    <t>Ｏ온라인홍보</t>
  </si>
  <si>
    <t xml:space="preserve">   ㅇ홍보관리</t>
  </si>
  <si>
    <t>지역자원양성 및 관리육성사업</t>
    <phoneticPr fontId="3" type="noConversion"/>
  </si>
  <si>
    <t>이용자만족도조사</t>
    <phoneticPr fontId="3" type="noConversion"/>
  </si>
  <si>
    <t>Ｏ조사연구사업</t>
    <phoneticPr fontId="3" type="noConversion"/>
  </si>
  <si>
    <t xml:space="preserve">   ㅇ이용자 만족도조사</t>
    <phoneticPr fontId="3" type="noConversion"/>
  </si>
  <si>
    <t>이동지역사회조직사업비</t>
    <phoneticPr fontId="3" type="noConversion"/>
  </si>
  <si>
    <t>홍보 및 출판사업</t>
    <phoneticPr fontId="3" type="noConversion"/>
  </si>
  <si>
    <t>=</t>
    <phoneticPr fontId="3" type="noConversion"/>
  </si>
  <si>
    <t xml:space="preserve">   ㅇ문자발송비</t>
    <phoneticPr fontId="3" type="noConversion"/>
  </si>
  <si>
    <t>지역자원양성 및 관리육성사업</t>
    <phoneticPr fontId="3" type="noConversion"/>
  </si>
  <si>
    <t>이용자만족도조사</t>
    <phoneticPr fontId="3" type="noConversion"/>
  </si>
  <si>
    <t>Ｏ이용자만족도조사</t>
    <phoneticPr fontId="3" type="noConversion"/>
  </si>
  <si>
    <t>O예비비</t>
    <phoneticPr fontId="3" type="noConversion"/>
  </si>
  <si>
    <t>이동예비비</t>
    <phoneticPr fontId="3" type="noConversion"/>
  </si>
  <si>
    <t>이동운영비</t>
    <phoneticPr fontId="3" type="noConversion"/>
  </si>
  <si>
    <t>지역네트워크강화사업</t>
    <phoneticPr fontId="3" type="noConversion"/>
  </si>
  <si>
    <t>푸드마켓 운영비</t>
    <phoneticPr fontId="3" type="noConversion"/>
  </si>
  <si>
    <t>마켓전입금</t>
    <phoneticPr fontId="3" type="noConversion"/>
  </si>
  <si>
    <t>마켓예비비</t>
    <phoneticPr fontId="3" type="noConversion"/>
  </si>
  <si>
    <t>(시흥푸드마켓)</t>
    <phoneticPr fontId="3" type="noConversion"/>
  </si>
  <si>
    <t>푸드마켓운영비</t>
    <phoneticPr fontId="3" type="noConversion"/>
  </si>
  <si>
    <t>푸드마켓인건비</t>
    <phoneticPr fontId="3" type="noConversion"/>
  </si>
  <si>
    <t>마켓운영비</t>
    <phoneticPr fontId="3" type="noConversion"/>
  </si>
  <si>
    <t>이동마켓운영비</t>
    <phoneticPr fontId="3" type="noConversion"/>
  </si>
  <si>
    <t>마켓지역사회조직사업비</t>
    <phoneticPr fontId="3" type="noConversion"/>
  </si>
  <si>
    <t>이동푸드마켓운영비</t>
    <phoneticPr fontId="3" type="noConversion"/>
  </si>
  <si>
    <t>시흥푸드마켓</t>
    <phoneticPr fontId="3" type="noConversion"/>
  </si>
  <si>
    <t>=</t>
    <phoneticPr fontId="3" type="noConversion"/>
  </si>
  <si>
    <t>운영비</t>
    <phoneticPr fontId="3" type="noConversion"/>
  </si>
  <si>
    <t>예비비</t>
    <phoneticPr fontId="3" type="noConversion"/>
  </si>
  <si>
    <t>마켓운영비</t>
    <phoneticPr fontId="3" type="noConversion"/>
  </si>
  <si>
    <t>증감</t>
    <phoneticPr fontId="3" type="noConversion"/>
  </si>
  <si>
    <t>(B-A)</t>
    <phoneticPr fontId="3" type="noConversion"/>
  </si>
  <si>
    <t>Ｏ우편발송료 및 수수료</t>
    <phoneticPr fontId="3" type="noConversion"/>
  </si>
  <si>
    <t>Ｏ건물임대료</t>
    <phoneticPr fontId="3" type="noConversion"/>
  </si>
  <si>
    <t>Ｏ세차비</t>
    <phoneticPr fontId="3" type="noConversion"/>
  </si>
  <si>
    <t>Ｏ사무용품</t>
    <phoneticPr fontId="3" type="noConversion"/>
  </si>
  <si>
    <t>Ｏ교통비</t>
    <phoneticPr fontId="3" type="noConversion"/>
  </si>
  <si>
    <t>Ｏ소규모 집기구입및수선</t>
    <phoneticPr fontId="3" type="noConversion"/>
  </si>
  <si>
    <t>Ｏ우편발송 및 수수료</t>
    <phoneticPr fontId="3" type="noConversion"/>
  </si>
  <si>
    <t>기타운영비</t>
    <phoneticPr fontId="3" type="noConversion"/>
  </si>
  <si>
    <t>ㅇ자원봉사자 관리</t>
    <phoneticPr fontId="3" type="noConversion"/>
  </si>
  <si>
    <t>ㅇ자원봉사간담회</t>
    <phoneticPr fontId="3" type="noConversion"/>
  </si>
  <si>
    <t>ㅇ자원봉사자관리</t>
    <phoneticPr fontId="3" type="noConversion"/>
  </si>
  <si>
    <t>.</t>
    <phoneticPr fontId="3" type="noConversion"/>
  </si>
  <si>
    <t>전입금수입 계</t>
    <phoneticPr fontId="3" type="noConversion"/>
  </si>
  <si>
    <t>이동마켓전입금</t>
    <phoneticPr fontId="3" type="noConversion"/>
  </si>
  <si>
    <t>이동마켓인건비</t>
    <phoneticPr fontId="3" type="noConversion"/>
  </si>
  <si>
    <t>지역자원양성 및 관리육성</t>
    <phoneticPr fontId="3" type="noConversion"/>
  </si>
  <si>
    <t>이동마켓시설비</t>
    <phoneticPr fontId="3" type="noConversion"/>
  </si>
  <si>
    <t>Ｏ가족수당</t>
    <phoneticPr fontId="3" type="noConversion"/>
  </si>
  <si>
    <t>120,000원*12월</t>
    <phoneticPr fontId="3" type="noConversion"/>
  </si>
  <si>
    <t>=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</si>
  <si>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</si>
  <si>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</si>
  <si>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</si>
  <si>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</si>
  <si>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Ｏ기관운영비</t>
    <phoneticPr fontId="3" type="noConversion"/>
  </si>
  <si>
    <t>자산취득비</t>
    <phoneticPr fontId="3" type="noConversion"/>
  </si>
  <si>
    <t>Ｏ비품구입비</t>
    <phoneticPr fontId="3" type="noConversion"/>
  </si>
  <si>
    <t>Ｏ네트워크사업</t>
    <phoneticPr fontId="3" type="noConversion"/>
  </si>
  <si>
    <t>Ｏ보수교육</t>
    <phoneticPr fontId="3" type="noConversion"/>
  </si>
  <si>
    <t>Ｏ직원워크샾</t>
    <phoneticPr fontId="3" type="noConversion"/>
  </si>
  <si>
    <t>Ｏ퇴직적립금(보조금)</t>
    <phoneticPr fontId="3" type="noConversion"/>
  </si>
  <si>
    <t>=</t>
    <phoneticPr fontId="3" type="noConversion"/>
  </si>
  <si>
    <t>Ｏ협(의)회비</t>
    <phoneticPr fontId="3" type="noConversion"/>
  </si>
  <si>
    <t>100,000원*1회</t>
    <phoneticPr fontId="3" type="noConversion"/>
  </si>
  <si>
    <t>Ｏ직원교육</t>
    <phoneticPr fontId="3" type="noConversion"/>
  </si>
  <si>
    <t>Ｏ나누면행복해요</t>
    <phoneticPr fontId="3" type="noConversion"/>
  </si>
  <si>
    <t>=</t>
    <phoneticPr fontId="3" type="noConversion"/>
  </si>
  <si>
    <t>ㅇ자원봉사자 간담회</t>
    <phoneticPr fontId="3" type="noConversion"/>
  </si>
  <si>
    <t>Ｏ전화요금</t>
    <phoneticPr fontId="3" type="noConversion"/>
  </si>
  <si>
    <t>=</t>
    <phoneticPr fontId="3" type="noConversion"/>
  </si>
  <si>
    <t>기탁처관리사업</t>
    <phoneticPr fontId="3" type="noConversion"/>
  </si>
  <si>
    <t>Ｏ기탁처방문 및 관리</t>
    <phoneticPr fontId="3" type="noConversion"/>
  </si>
  <si>
    <t>Ｏ홍보비</t>
    <phoneticPr fontId="3" type="noConversion"/>
  </si>
  <si>
    <t xml:space="preserve"> ㅇ 홍보관리</t>
    <phoneticPr fontId="3" type="noConversion"/>
  </si>
  <si>
    <t xml:space="preserve"> ㅇ리플릿</t>
    <phoneticPr fontId="3" type="noConversion"/>
  </si>
  <si>
    <t>Ｏ사회보험</t>
    <phoneticPr fontId="3" type="noConversion"/>
  </si>
  <si>
    <t xml:space="preserve">  ㅇ건강보험</t>
    <phoneticPr fontId="3" type="noConversion"/>
  </si>
  <si>
    <t xml:space="preserve">  ㅇ장기용양보험</t>
    <phoneticPr fontId="3" type="noConversion"/>
  </si>
  <si>
    <t xml:space="preserve">  ㅇ국민연금</t>
    <phoneticPr fontId="3" type="noConversion"/>
  </si>
  <si>
    <t xml:space="preserve">  ㅇ고용보험</t>
    <phoneticPr fontId="3" type="noConversion"/>
  </si>
  <si>
    <t xml:space="preserve">  ㅇ산재보험</t>
    <phoneticPr fontId="3" type="noConversion"/>
  </si>
  <si>
    <t>(A)</t>
    <phoneticPr fontId="3" type="noConversion"/>
  </si>
  <si>
    <t>(B)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</si>
  <si>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</si>
  <si>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</si>
  <si>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</si>
  <si>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</si>
  <si>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2016년</t>
    <phoneticPr fontId="3" type="noConversion"/>
  </si>
  <si>
    <t>사업
분류</t>
    <phoneticPr fontId="3" type="noConversion"/>
  </si>
  <si>
    <t>사 업 명</t>
    <phoneticPr fontId="3" type="noConversion"/>
  </si>
  <si>
    <t>세부사업</t>
    <phoneticPr fontId="3" type="noConversion"/>
  </si>
  <si>
    <t>사업내용</t>
    <phoneticPr fontId="3" type="noConversion"/>
  </si>
  <si>
    <t>목표
(건,명)</t>
    <phoneticPr fontId="3" type="noConversion"/>
  </si>
  <si>
    <t>지역
사회
보호
사업</t>
    <phoneticPr fontId="3" type="noConversion"/>
  </si>
  <si>
    <t xml:space="preserve">대상자관리  </t>
    <phoneticPr fontId="3" type="noConversion"/>
  </si>
  <si>
    <t>대상자관리</t>
    <phoneticPr fontId="3" type="noConversion"/>
  </si>
  <si>
    <t>푸드마켓운영</t>
    <phoneticPr fontId="3" type="noConversion"/>
  </si>
  <si>
    <t>*1~2인가정 월7품목, 3인이상가정 월10품목의 물품 이용.
*1주일에 한번 주상품 이용이 가능하고 주상품은 종류별로 0.2품목으로함.
*오전10시~오후5시까지 운영.(단, 매주 화요일은 오후7시까지 연장운영) 
*푸드마켓 전산시스템을 이용 후원품 입고와 배분 현황을 관리.
*월단위로 시스템을 분류해 월별 입출고 업무처리예정(경기광역)</t>
    <phoneticPr fontId="3" type="noConversion"/>
  </si>
  <si>
    <t>지역네트워크
강화사업</t>
    <phoneticPr fontId="3" type="noConversion"/>
  </si>
  <si>
    <t>소식지발간</t>
    <phoneticPr fontId="3" type="noConversion"/>
  </si>
  <si>
    <t>온라인홍보</t>
    <phoneticPr fontId="3" type="noConversion"/>
  </si>
  <si>
    <t>기탁처개발 및 관리사업</t>
    <phoneticPr fontId="3" type="noConversion"/>
  </si>
  <si>
    <t>조사연구사업</t>
    <phoneticPr fontId="3" type="noConversion"/>
  </si>
  <si>
    <t>*만족도 설문지를 통하여 이용자들의 목소리를 듣고 의견을 수렴함</t>
    <phoneticPr fontId="3" type="noConversion"/>
  </si>
  <si>
    <t>계획</t>
    <rPh sb="0" eb="2">
      <t>계  획</t>
    </rPh>
    <phoneticPr fontId="3" type="noConversion"/>
  </si>
  <si>
    <t>400명</t>
    <phoneticPr fontId="3" type="noConversion"/>
  </si>
  <si>
    <t xml:space="preserve">*긴급지원대상자, 국민기초생활수급 탈락자, 차상위계층을 우선지원
*국민기초생활수급자의 경우 가족구성원수, 경제활동, 학비등을 감안 상담등을 통해 기부식품이 필요하다고 인정되는 자 중 푸드마켓 이용자의 50% 범위 내에서 제공
*기부식품제공기간은 이용자의 형평성을 고려, 1년 단위로 변경하며, 상담등을 통해 연장가능 함
</t>
    <phoneticPr fontId="3" type="noConversion"/>
  </si>
  <si>
    <t>2건</t>
    <phoneticPr fontId="3" type="noConversion"/>
  </si>
  <si>
    <t>*직원의 전문적인 교육과 연수를 통해 전문성을 확대하고 복지사업에 역할을 중점으로 교육하여 복지사업에 활성화를 도모함</t>
    <phoneticPr fontId="3" type="noConversion"/>
  </si>
  <si>
    <t>홍보사업</t>
    <phoneticPr fontId="3" type="noConversion"/>
  </si>
  <si>
    <t>오프라인홍보
(홍보캠페인)</t>
    <phoneticPr fontId="3" type="noConversion"/>
  </si>
  <si>
    <t>기탁처 관리</t>
    <phoneticPr fontId="3" type="noConversion"/>
  </si>
  <si>
    <t>1건</t>
    <phoneticPr fontId="3" type="noConversion"/>
  </si>
  <si>
    <t>자원봉사자활동 및 관리</t>
    <phoneticPr fontId="3" type="noConversion"/>
  </si>
  <si>
    <t>10건</t>
    <phoneticPr fontId="3" type="noConversion"/>
  </si>
  <si>
    <t>네트워크사업</t>
    <phoneticPr fontId="3" type="noConversion"/>
  </si>
  <si>
    <t xml:space="preserve"> - 지역내외 복지사업등 네트워크 사업을 통하여 역량을 강화하고 푸드뱅크의 인지도를 향상시킨다</t>
    <phoneticPr fontId="3" type="noConversion"/>
  </si>
  <si>
    <t>직원교육</t>
    <phoneticPr fontId="3" type="noConversion"/>
  </si>
  <si>
    <t>나누면 
행복해요</t>
    <phoneticPr fontId="3" type="noConversion"/>
  </si>
  <si>
    <t>7월</t>
    <phoneticPr fontId="3" type="noConversion"/>
  </si>
  <si>
    <t>지역자원양성 및
관리육성사업</t>
    <phoneticPr fontId="3" type="noConversion"/>
  </si>
  <si>
    <t>자원봉사자 
모집</t>
    <phoneticPr fontId="3" type="noConversion"/>
  </si>
  <si>
    <t>자원봉사자 
교육</t>
    <phoneticPr fontId="3" type="noConversion"/>
  </si>
  <si>
    <t>이용자
만족도조사</t>
    <phoneticPr fontId="3" type="noConversion"/>
  </si>
  <si>
    <t>Ｏ팀장(9호봉)</t>
    <phoneticPr fontId="3" type="noConversion"/>
  </si>
  <si>
    <t>2,528,000원*5월</t>
    <phoneticPr fontId="3" type="noConversion"/>
  </si>
  <si>
    <t>=</t>
    <phoneticPr fontId="3" type="noConversion"/>
  </si>
  <si>
    <t>2,528,000원 * 60% * 1회</t>
    <phoneticPr fontId="3" type="noConversion"/>
  </si>
  <si>
    <t>2,604,000원 * 60% * 1회</t>
    <phoneticPr fontId="3" type="noConversion"/>
  </si>
  <si>
    <t>Ｏ통행료 및 교통비</t>
    <phoneticPr fontId="3" type="noConversion"/>
  </si>
  <si>
    <t>Ｏ기타출장여비</t>
    <phoneticPr fontId="3" type="noConversion"/>
  </si>
  <si>
    <t>1년</t>
    <phoneticPr fontId="3" type="noConversion"/>
  </si>
  <si>
    <t>623,970원*1대</t>
    <phoneticPr fontId="3" type="noConversion"/>
  </si>
  <si>
    <t xml:space="preserve">Ｏ통행료 </t>
    <phoneticPr fontId="3" type="noConversion"/>
  </si>
  <si>
    <t>66,000원*9월</t>
    <phoneticPr fontId="3" type="noConversion"/>
  </si>
  <si>
    <t xml:space="preserve">   ㅇ홍보지제작</t>
    <phoneticPr fontId="3" type="noConversion"/>
  </si>
  <si>
    <t>500,000원*1회</t>
    <phoneticPr fontId="3" type="noConversion"/>
  </si>
  <si>
    <t>이월금</t>
    <phoneticPr fontId="3" type="noConversion"/>
  </si>
  <si>
    <t>Ｏ직책보조비</t>
    <phoneticPr fontId="3" type="noConversion"/>
  </si>
  <si>
    <t>=</t>
    <phoneticPr fontId="3" type="noConversion"/>
  </si>
  <si>
    <t>이월금수입 계</t>
    <phoneticPr fontId="3" type="noConversion"/>
  </si>
  <si>
    <t>이월금</t>
    <phoneticPr fontId="3" type="noConversion"/>
  </si>
  <si>
    <t>2,604,000원*7월</t>
    <phoneticPr fontId="3" type="noConversion"/>
  </si>
  <si>
    <t>1회</t>
    <phoneticPr fontId="3" type="noConversion"/>
  </si>
  <si>
    <t>1회</t>
    <phoneticPr fontId="3" type="noConversion"/>
  </si>
  <si>
    <t>660,000원*4월</t>
    <phoneticPr fontId="3" type="noConversion"/>
  </si>
  <si>
    <t>660,000원*8월</t>
    <phoneticPr fontId="3" type="noConversion"/>
  </si>
  <si>
    <t>여유돈</t>
    <phoneticPr fontId="3" type="noConversion"/>
  </si>
  <si>
    <t>쓴돈</t>
    <phoneticPr fontId="3" type="noConversion"/>
  </si>
  <si>
    <t>1회</t>
    <phoneticPr fontId="3" type="noConversion"/>
  </si>
  <si>
    <t>=</t>
    <phoneticPr fontId="3" type="noConversion"/>
  </si>
  <si>
    <t>35,387,200원/12</t>
    <phoneticPr fontId="3" type="noConversion"/>
  </si>
  <si>
    <t>35,387,200원*3.06%</t>
    <phoneticPr fontId="3" type="noConversion"/>
  </si>
  <si>
    <t>35,387,200원*3.06%*6.55%</t>
    <phoneticPr fontId="3" type="noConversion"/>
  </si>
  <si>
    <t>35,387,200원*4.5%</t>
    <phoneticPr fontId="3" type="noConversion"/>
  </si>
  <si>
    <t>35,387,200원*0.9%</t>
    <phoneticPr fontId="3" type="noConversion"/>
  </si>
  <si>
    <t>35,387,200원*1.06%</t>
    <phoneticPr fontId="3" type="noConversion"/>
  </si>
  <si>
    <t>2회</t>
    <phoneticPr fontId="3" type="noConversion"/>
  </si>
  <si>
    <t>Ｏ인터넷요금</t>
    <phoneticPr fontId="3" type="noConversion"/>
  </si>
  <si>
    <t>66,000원*4월</t>
    <phoneticPr fontId="3" type="noConversion"/>
  </si>
  <si>
    <t>=</t>
    <phoneticPr fontId="3" type="noConversion"/>
  </si>
  <si>
    <t>반환금</t>
    <phoneticPr fontId="3" type="noConversion"/>
  </si>
  <si>
    <t>O반환금</t>
    <phoneticPr fontId="3" type="noConversion"/>
  </si>
  <si>
    <t>지출예정</t>
    <phoneticPr fontId="3" type="noConversion"/>
  </si>
  <si>
    <t>하이패스</t>
    <phoneticPr fontId="3" type="noConversion"/>
  </si>
  <si>
    <t>작업복등</t>
    <phoneticPr fontId="3" type="noConversion"/>
  </si>
  <si>
    <t>여분없음</t>
    <phoneticPr fontId="3" type="noConversion"/>
  </si>
  <si>
    <t>취등록세 60만원</t>
    <phoneticPr fontId="3" type="noConversion"/>
  </si>
  <si>
    <t>보험료 100만원이상</t>
    <phoneticPr fontId="3" type="noConversion"/>
  </si>
  <si>
    <t>월1회</t>
    <phoneticPr fontId="3" type="noConversion"/>
  </si>
  <si>
    <t>없음</t>
    <phoneticPr fontId="3" type="noConversion"/>
  </si>
  <si>
    <t>35만원남음</t>
    <phoneticPr fontId="3" type="noConversion"/>
  </si>
  <si>
    <t>안씀</t>
    <phoneticPr fontId="3" type="noConversion"/>
  </si>
  <si>
    <t>없음</t>
    <phoneticPr fontId="3" type="noConversion"/>
  </si>
  <si>
    <t>1월</t>
    <phoneticPr fontId="3" type="noConversion"/>
  </si>
  <si>
    <t>=</t>
    <phoneticPr fontId="3" type="noConversion"/>
  </si>
  <si>
    <t>Ｏ취등록세</t>
    <phoneticPr fontId="3" type="noConversion"/>
  </si>
  <si>
    <t>27,070원*1회</t>
    <phoneticPr fontId="3" type="noConversion"/>
  </si>
  <si>
    <t>582,400원*1회</t>
    <phoneticPr fontId="3" type="noConversion"/>
  </si>
  <si>
    <t>2016년 예산</t>
    <phoneticPr fontId="3" type="noConversion"/>
  </si>
  <si>
    <t>2016년 결산</t>
    <phoneticPr fontId="3" type="noConversion"/>
  </si>
  <si>
    <t>2. 세입결산 각목명세서</t>
    <phoneticPr fontId="3" type="noConversion"/>
  </si>
  <si>
    <t>잡수입</t>
    <phoneticPr fontId="3" type="noConversion"/>
  </si>
  <si>
    <t>잡수입</t>
    <phoneticPr fontId="3" type="noConversion"/>
  </si>
  <si>
    <t>예금이자</t>
    <phoneticPr fontId="3" type="noConversion"/>
  </si>
  <si>
    <t>기타잡수입</t>
    <phoneticPr fontId="3" type="noConversion"/>
  </si>
  <si>
    <t>잡수입 1,073원</t>
    <phoneticPr fontId="3" type="noConversion"/>
  </si>
  <si>
    <t>2016년도 푸드마켓 세입·세출 결산서</t>
    <phoneticPr fontId="3" type="noConversion"/>
  </si>
  <si>
    <t>시흥푸드마켓 세입세출 결산서</t>
    <phoneticPr fontId="3" type="noConversion"/>
  </si>
  <si>
    <t>2016년 
예산</t>
    <phoneticPr fontId="3" type="noConversion"/>
  </si>
  <si>
    <t>2016년 
결산</t>
    <phoneticPr fontId="3" type="noConversion"/>
  </si>
  <si>
    <t>이월금</t>
    <phoneticPr fontId="3" type="noConversion"/>
  </si>
  <si>
    <t>O이월금</t>
    <phoneticPr fontId="3" type="noConversion"/>
  </si>
  <si>
    <t>보조금(14,189원)/ 자부담(18원)</t>
    <phoneticPr fontId="3" type="noConversion"/>
  </si>
  <si>
    <t>자부담(1,067원)</t>
    <phoneticPr fontId="3" type="noConversion"/>
  </si>
  <si>
    <t>3. 세출결산각목명세서</t>
    <phoneticPr fontId="3" type="noConversion"/>
  </si>
  <si>
    <t>1,693,850원*8월+1,280540원</t>
    <phoneticPr fontId="3" type="noConversion"/>
  </si>
  <si>
    <t>12,536,450원/12</t>
    <phoneticPr fontId="3" type="noConversion"/>
  </si>
  <si>
    <t>14,831,340원*1명*3.06%</t>
    <phoneticPr fontId="3" type="noConversion"/>
  </si>
  <si>
    <t>14,831,340원*1명*3.06%*6.55%</t>
    <phoneticPr fontId="3" type="noConversion"/>
  </si>
  <si>
    <t>14,831,340원*1명*4.5%</t>
    <phoneticPr fontId="3" type="noConversion"/>
  </si>
  <si>
    <t>14,831,340원*1명*0.9%</t>
    <phoneticPr fontId="3" type="noConversion"/>
  </si>
  <si>
    <t>14,831,340원*1명*1.08%</t>
    <phoneticPr fontId="3" type="noConversion"/>
  </si>
  <si>
    <t>고속도로통행료 4회</t>
    <phoneticPr fontId="3" type="noConversion"/>
  </si>
  <si>
    <t>출장여비외 3회</t>
    <phoneticPr fontId="3" type="noConversion"/>
  </si>
  <si>
    <t>6회</t>
    <phoneticPr fontId="3" type="noConversion"/>
  </si>
  <si>
    <t>5회</t>
    <phoneticPr fontId="3" type="noConversion"/>
  </si>
  <si>
    <t>10회</t>
    <phoneticPr fontId="3" type="noConversion"/>
  </si>
  <si>
    <t>정비외 2회</t>
    <phoneticPr fontId="3" type="noConversion"/>
  </si>
  <si>
    <t>주유비 32회</t>
    <phoneticPr fontId="3" type="noConversion"/>
  </si>
  <si>
    <t>하이패스카드충전 2회</t>
    <phoneticPr fontId="3" type="noConversion"/>
  </si>
  <si>
    <t>수수료</t>
    <phoneticPr fontId="3" type="noConversion"/>
  </si>
  <si>
    <t>=</t>
    <phoneticPr fontId="3" type="noConversion"/>
  </si>
  <si>
    <t>컴퓨터수리1회</t>
    <phoneticPr fontId="3" type="noConversion"/>
  </si>
  <si>
    <t>필요물품구입 5회</t>
    <phoneticPr fontId="3" type="noConversion"/>
  </si>
  <si>
    <t>11월</t>
    <phoneticPr fontId="3" type="noConversion"/>
  </si>
  <si>
    <t>5월</t>
    <phoneticPr fontId="3" type="noConversion"/>
  </si>
  <si>
    <t>1,066,930원*1회</t>
    <phoneticPr fontId="3" type="noConversion"/>
  </si>
  <si>
    <t>워셔액구입1회</t>
    <phoneticPr fontId="3" type="noConversion"/>
  </si>
  <si>
    <t>주유비 14회</t>
    <phoneticPr fontId="3" type="noConversion"/>
  </si>
  <si>
    <t>2회(점검/수리)</t>
    <phoneticPr fontId="3" type="noConversion"/>
  </si>
  <si>
    <t>냉동고수리외 2회</t>
    <phoneticPr fontId="3" type="noConversion"/>
  </si>
  <si>
    <t>희망배달마차 2회</t>
    <phoneticPr fontId="3" type="noConversion"/>
  </si>
  <si>
    <t>평가회 1회</t>
    <phoneticPr fontId="3" type="noConversion"/>
  </si>
  <si>
    <t>4회</t>
    <phoneticPr fontId="3" type="noConversion"/>
  </si>
  <si>
    <t>홍보용문자구입1회</t>
    <phoneticPr fontId="3" type="noConversion"/>
  </si>
  <si>
    <t xml:space="preserve">간식구입 2회 </t>
    <phoneticPr fontId="3" type="noConversion"/>
  </si>
  <si>
    <t>간담회 1회</t>
    <phoneticPr fontId="3" type="noConversion"/>
  </si>
  <si>
    <t>관리물품구입 1회</t>
    <phoneticPr fontId="3" type="noConversion"/>
  </si>
  <si>
    <t>차량비 반납 1회</t>
    <phoneticPr fontId="3" type="noConversion"/>
  </si>
  <si>
    <t>2016년
예산(A)</t>
    <phoneticPr fontId="3" type="noConversion"/>
  </si>
  <si>
    <t>2016년
결산(B)</t>
    <phoneticPr fontId="3" type="noConversion"/>
  </si>
  <si>
    <t>기타잡수입</t>
    <phoneticPr fontId="3" type="noConversion"/>
  </si>
  <si>
    <t>이월금</t>
    <phoneticPr fontId="3" type="noConversion"/>
  </si>
  <si>
    <t>2016년 시흥푸드마켓 사업결과보고서</t>
    <phoneticPr fontId="3" type="noConversion"/>
  </si>
  <si>
    <t>실적</t>
    <phoneticPr fontId="3" type="noConversion"/>
  </si>
  <si>
    <t>목표대비
달성율(%)</t>
    <phoneticPr fontId="3" type="noConversion"/>
  </si>
  <si>
    <t>달성
(건,명)</t>
    <phoneticPr fontId="3" type="noConversion"/>
  </si>
  <si>
    <t>사업평가 및 성과</t>
    <phoneticPr fontId="3" type="noConversion"/>
  </si>
  <si>
    <t>599명</t>
    <phoneticPr fontId="3" type="noConversion"/>
  </si>
  <si>
    <t>599명</t>
    <phoneticPr fontId="3" type="noConversion"/>
  </si>
  <si>
    <t>*가족수에 따라 품목수를 달리함으로써 과잉배분을 막고 기부식품을 효율적으로 배분함.
*마켓 운영시간을 연장함으로써 일하는 이용자 이용할 수 있도록 배려함.
*월 1회가 아닌 월 10품목으로 운영함으로써, 이용자들이 수시 필요물품을 가져갈 수 있도록 운영함.</t>
  </si>
  <si>
    <t xml:space="preserve">2건 </t>
    <phoneticPr fontId="3" type="noConversion"/>
  </si>
  <si>
    <t>5건</t>
    <phoneticPr fontId="3" type="noConversion"/>
  </si>
  <si>
    <t xml:space="preserve"> - 사회복지사 보수교육 1회
 - 직원연수 2회/ 상하반기 평가 각 1회
 - 직원교육 및 평가를 통하여 직원의 역량을 강화하고, 업무 효율을 높이는데 이바지 함.
 - 직원연수를 통하여 소진을 예방하고, 직원상호간의 단합할 수 있는 기회를 제공.</t>
    <phoneticPr fontId="3" type="noConversion"/>
  </si>
  <si>
    <t>4건</t>
    <phoneticPr fontId="3" type="noConversion"/>
  </si>
  <si>
    <t>*지역 유치원과 어린이집을 연계한 기부모금 사업으로 아이들이 라면이나 참치캔등을 구매해 푸드마켓 진열대에 직접 진열함으로써 기부인식을 교육하여 기부문화를 고취시킴</t>
    <phoneticPr fontId="3" type="noConversion"/>
  </si>
  <si>
    <t>1건</t>
    <phoneticPr fontId="3" type="noConversion"/>
  </si>
  <si>
    <t xml:space="preserve">  - 푸드마켓 소식 및 후원내역 등 홍보와 안내를 통해 푸드마켓의 역할과 활동 내용을 후원자 및 자원봉사자, 일반인들에게 홍보할 수있도록 하며 푸드마켓 사업에 참여를 할수 있도록 한다.</t>
    <phoneticPr fontId="3" type="noConversion"/>
  </si>
  <si>
    <t xml:space="preserve"> - 푸드마켓 소식지를 발간하여 자원봉사자, 후원자, 관계자들에게 알림으로써 지속적인 관심과 참여를 유도함.함.
 - 시흥관내 녹색벼륙장터활동을 지속적으로 실시하여, 지역주민들의 관심을 이끌어 냄. 
 -푸드마켓 영상을 제작하고, TV출연등 푸드마켓 홍보에 적극적으로 활동함. 또한, 사업홍보를 실시하여 푸드마켓 사업에 참여할 수 있도록 함.</t>
    <phoneticPr fontId="3" type="noConversion"/>
  </si>
  <si>
    <t>12건</t>
    <phoneticPr fontId="3" type="noConversion"/>
  </si>
  <si>
    <t>6건</t>
    <phoneticPr fontId="3" type="noConversion"/>
  </si>
  <si>
    <t>10건</t>
    <phoneticPr fontId="3" type="noConversion"/>
  </si>
  <si>
    <t>*홍보를 통한 기부자 확보로 정기적 후원자 모집</t>
    <phoneticPr fontId="3" type="noConversion"/>
  </si>
  <si>
    <t>26건</t>
    <phoneticPr fontId="3" type="noConversion"/>
  </si>
  <si>
    <t xml:space="preserve"> - 신규기탁처 개발 26건
 - 기탁처 발굴을 통해 물품을 확보 하고 이용대상자들에게 질적서비스를 제공함.
 - 기탁처에 감사의 마음 전달등 끊임없는 관리를 통하여 유대감을 형성하고 지속적인 후원을 이끌어 냄.</t>
    <phoneticPr fontId="3" type="noConversion"/>
  </si>
  <si>
    <t xml:space="preserve"> - 희망배달마차사업 2회 실시 
 - 네트워크사업을 통하여 지역내 복지사각지대에 있는 대상자를 발굴하는 기회가 됨. </t>
    <phoneticPr fontId="3" type="noConversion"/>
  </si>
  <si>
    <t xml:space="preserve"> * 총 4회실시
- 나무뜰어린이집 3회
- 큰숲어리린이집 1회
 * 성장하는 아이들에게 올바른 기부문화를 교육하고, 실천할 수 있는 기회를 제공하여 교육적 효과를 거둠.
 * 일괄적인 교육이 될수 있도록 교육자료를 준비하고, 어린이집을 확대모집토록 하고자 함.</t>
    <phoneticPr fontId="33" type="noConversion"/>
  </si>
  <si>
    <t xml:space="preserve"> - 자원봉사자로 하여금 활동의 보람을 찾도록 이끌어주며 기존 자원봉사자들에게는 좀 더 전문적인 소양을 함양 할 수 있도록 교육하고 관리하며 지속적인 참여를 유도한다.</t>
  </si>
  <si>
    <t xml:space="preserve"> *신규 : 단체 1(군서중학교)/ 개인 8명
 - 지속적인 홍보를 통하여 자원봉사자 모집에 힘씀.</t>
    <phoneticPr fontId="33" type="noConversion"/>
  </si>
  <si>
    <t>24명</t>
    <phoneticPr fontId="3" type="noConversion"/>
  </si>
  <si>
    <t>18명</t>
    <phoneticPr fontId="3" type="noConversion"/>
  </si>
  <si>
    <t xml:space="preserve"> * 간담회 2회
 - 간담회를 통하여 자원봉사자와의 관계형성을 이루고, 꼭 필요한 교육을 통하여 푸드마켓 사업을 원활히 진행함.</t>
    <phoneticPr fontId="33" type="noConversion"/>
  </si>
  <si>
    <t>360명</t>
    <phoneticPr fontId="3" type="noConversion"/>
  </si>
  <si>
    <t>512명</t>
    <phoneticPr fontId="3" type="noConversion"/>
  </si>
  <si>
    <t>* 매일 자원봉사활동 실시
- 자원봉사활동을 통하여 푸드마켓 사업이 원활히 진행 됨.</t>
    <phoneticPr fontId="33" type="noConversion"/>
  </si>
  <si>
    <t xml:space="preserve"> - 이용자 만족도조사를 실시하여 이용자의 욕구를 파악하고 푸드마켓 사업의 방향성을 설정함.</t>
    <phoneticPr fontId="3" type="noConversion"/>
  </si>
  <si>
    <t xml:space="preserve">*총 599명
 - 기초생활보호대상자 309명
 - 긴급지원대상자 108명
 - 저소득 57명
 - 차상위계층 125명
* 긴급지원대상자 및 저소득 가정등 주민센터와 연계 하여 대상자를 발굴하고 지속적인 홍보활동을 통하여 수급자보다 실질적으로 어려운 대상자에게 기부식품을 제공하고자 노력함.
* 향후 수급자의 비율을 50% 미만으로 내려 기부식품 제공에 대한 효율성을 높이도록 하겠음. </t>
    <phoneticPr fontId="33" type="noConversion"/>
  </si>
  <si>
    <t>순번</t>
  </si>
  <si>
    <t>계정과목</t>
  </si>
  <si>
    <t>년월일</t>
  </si>
  <si>
    <t>적요</t>
  </si>
  <si>
    <t>수입금액</t>
  </si>
  <si>
    <t>지출금액</t>
  </si>
  <si>
    <t>차인금액</t>
  </si>
  <si>
    <t>전년도 푸드마켓 자부담 이월금</t>
  </si>
  <si>
    <t>2015년 이동푸드마켓 보조금 집행 잔액 반납</t>
  </si>
  <si>
    <t>2015년 이동푸드마켓 예금 이자 반납</t>
  </si>
  <si>
    <t>2015년 푸드마켓 이자 반납 건</t>
  </si>
  <si>
    <t>2015년 이동푸드마켓사업 반납 잔액금 지출 건</t>
  </si>
  <si>
    <t>2015년 푸드마켓 잔액금 지출 건</t>
  </si>
  <si>
    <t>2015년 푸드마켓 반납보조금 잔액분</t>
  </si>
  <si>
    <t>2015년 이동푸드마켓 보조금 반납 잔액분</t>
  </si>
  <si>
    <t>반환금 회계처리</t>
  </si>
  <si>
    <t>푸드마켓 반환금 회계처리 여입</t>
  </si>
  <si>
    <t>1월 무인경비시스템 비용 지출</t>
  </si>
  <si>
    <t>이동마켓사업 1/4분기 보조금</t>
  </si>
  <si>
    <t>푸드마켓 1/4분기 보조금</t>
  </si>
  <si>
    <t>1월 푸드마켓 급여 지출 건</t>
  </si>
  <si>
    <t>1월 가족수당</t>
  </si>
  <si>
    <t>1월 푸드마켓 기관 사회보험금 지출 건</t>
  </si>
  <si>
    <t>1월 푸드마켓 퇴직적립금 지출 건</t>
  </si>
  <si>
    <t>1월 푸드마켓 임대료 지출 건</t>
  </si>
  <si>
    <t>1월 푸드마켓 화재보험료 지출 건</t>
  </si>
  <si>
    <t>1월 정수기 관리비</t>
  </si>
  <si>
    <t>이동푸드마켓 1월 급여 지출 건</t>
  </si>
  <si>
    <t>이동푸드마켓 1월 사회보험금 지출 건</t>
  </si>
  <si>
    <t>급여 과지출분 여입</t>
  </si>
  <si>
    <t>사무용품 구입</t>
  </si>
  <si>
    <t>푸드마켓 형광등 구입 건</t>
  </si>
  <si>
    <t>푸드마켓 복사기 토너 구입 건</t>
  </si>
  <si>
    <t>푸드마켓 전기 수리 비용 지출 건</t>
  </si>
  <si>
    <t>푸드마켓 화장실 수리 비용 지출 건</t>
  </si>
  <si>
    <t>1월 전화비 지출 건</t>
  </si>
  <si>
    <t>1월 푸드마켓 상하수도 요금 지출 건</t>
  </si>
  <si>
    <t>1월 무인경비시스템 비용 지출 건</t>
  </si>
  <si>
    <t>1월 무인경비 시스템 비용 여입</t>
  </si>
  <si>
    <t>1월 푸드뱅크 정수기 관리비</t>
  </si>
  <si>
    <t>1월 푸드뱅크 화재보험료</t>
  </si>
  <si>
    <t>이동마켓차량 주유비 지출 건</t>
  </si>
  <si>
    <t>푸드마켓 차량 주유비 지출 건</t>
  </si>
  <si>
    <t>푸드마켓 2월 명절수당 지급 건</t>
  </si>
  <si>
    <t>푸드마켓 차량 세차비 지출 건</t>
  </si>
  <si>
    <t>2월 무인경비시스템 비용 지출 건</t>
  </si>
  <si>
    <t>푸드마켓 1월 전기요금 지출 건</t>
  </si>
  <si>
    <t>푸드마켓 2월 화재보험료 지출 건</t>
  </si>
  <si>
    <t>푸드뱅크 2월 화재보험료</t>
  </si>
  <si>
    <t>2월 전화비 지출 건</t>
  </si>
  <si>
    <t>푸드마켓 2월 상하수도 요금 지출 건</t>
  </si>
  <si>
    <t>푸드마켓 필요물품 구입 건</t>
  </si>
  <si>
    <t>푸드마켓 복사용지 구입 건</t>
  </si>
  <si>
    <t>푸드마켓 차량(7293) 주유비 지출 건</t>
  </si>
  <si>
    <t>이동마켓 차량(9164) 차량비 지출 건</t>
  </si>
  <si>
    <t>푸드마켓 광역푸드 물품수령 관련 통행료 지출</t>
  </si>
  <si>
    <t>자원봉사자 간식 구입 건</t>
  </si>
  <si>
    <t>희망배달마차 사업비 지출 건</t>
  </si>
  <si>
    <t>푸드마켓 2월 급여</t>
  </si>
  <si>
    <t>푸드마켓 2월 제수당</t>
  </si>
  <si>
    <t>푸드마켓 2월 기관 사회보험금 지출 건</t>
  </si>
  <si>
    <t>푸드마켓 2월 퇴직적립금 지출 건</t>
  </si>
  <si>
    <t>푸드마켓 2월 임대료 지출 건</t>
  </si>
  <si>
    <t>이동마켓 필요물품(휴지) 구입 건</t>
  </si>
  <si>
    <t>이동마켓 차량 필요물품(워셔액) 구입 건</t>
  </si>
  <si>
    <t>2월 정수기 비용 지출 건</t>
  </si>
  <si>
    <t>푸드마켓 화재보험료 지출 건</t>
  </si>
  <si>
    <t>2월 정수기 비용 여입 건</t>
  </si>
  <si>
    <t>3월 무인경비시스템 비용 지출 건</t>
  </si>
  <si>
    <t>이동푸드마켓 차량(9164) 세차비 지출 건</t>
  </si>
  <si>
    <t>푸드마켓 차량(7293) 세차비 지출 건</t>
  </si>
  <si>
    <t>이동마켓 차량(9164) 주유비 지출 건</t>
  </si>
  <si>
    <t>푸드마켓 2월 전기요금 지출 건</t>
  </si>
  <si>
    <t>신규직원 명함 제작 건(김현준)</t>
  </si>
  <si>
    <t>푸드마켓 종사자 교육 경비 지출 건</t>
  </si>
  <si>
    <t>3월 전화비 지출 건</t>
  </si>
  <si>
    <t>푸드마켓 3월 상하수도 요금 지출 건</t>
  </si>
  <si>
    <t>푸드마켓 3월 급여 지출 건</t>
  </si>
  <si>
    <t>푸드마켓 3월 가족수당</t>
  </si>
  <si>
    <t>푸드마켓 3월 기관 사회보험금 지출 건</t>
  </si>
  <si>
    <t>푸드마켓 3월 퇴직적립금 지출 건</t>
  </si>
  <si>
    <t>이동마켓 2월 급여 지출 건</t>
  </si>
  <si>
    <t>이동마켓 3월 급여 지출 건</t>
  </si>
  <si>
    <t>이동마켓 2월 기관 사회보험금 지출 건</t>
  </si>
  <si>
    <t>이동마켓 3월 기관 사회보험금 지출 건</t>
  </si>
  <si>
    <t>이동마켓 2월 퇴직적립금 지출 건</t>
  </si>
  <si>
    <t>이동마켓 3월 퇴직적립금 지출 건</t>
  </si>
  <si>
    <t>푸드마켓 1,2월 임대료 지출 건</t>
  </si>
  <si>
    <t>푸드마켓 3월 임대료 지출 건</t>
  </si>
  <si>
    <t>푸드마켓 1,2월 임대료 여입 건</t>
  </si>
  <si>
    <t>푸드마켓 차량(7293) 정비 건</t>
  </si>
  <si>
    <t>4월 무인경비시스템 비용 지출 건</t>
  </si>
  <si>
    <t>푸드마켓 사무용품 구입 건</t>
  </si>
  <si>
    <t>푸드마켓 3월 전기요금 지출 건</t>
  </si>
  <si>
    <t>푸드마켓 1분기 평가회의비 지출 건</t>
  </si>
  <si>
    <t>푸드마켓 4월 상하수도 요금 지출 건</t>
  </si>
  <si>
    <t>4월 전화비 지출 건</t>
  </si>
  <si>
    <t>푸드마켓 자원봉사 관리 필요 물품 구입 건</t>
  </si>
  <si>
    <t>푸드마켓 2분기 보조금</t>
  </si>
  <si>
    <t>이동푸드마켓 2분기 보조금</t>
  </si>
  <si>
    <t>푸드마켓 4월 급여 지출 건</t>
  </si>
  <si>
    <t>4월 가족수당</t>
  </si>
  <si>
    <t>푸드마켓 4월 기관사회보험금 지출 건</t>
  </si>
  <si>
    <t>푸드마켓 4월 퇴직적립금 지출 건</t>
  </si>
  <si>
    <t>이동푸드마켓 4월 급여 지출 건</t>
  </si>
  <si>
    <t>이동푸드마켓 4월 기관사회보험금 지출 건</t>
  </si>
  <si>
    <t>이동푸드마켓 4월 퇴직적립금 지출 건</t>
  </si>
  <si>
    <t>푸드마켓 4월 임대료 지출 건</t>
  </si>
  <si>
    <t>푸드마켓 냉장고 점검비용 지출 건</t>
  </si>
  <si>
    <t>5월 무인경비시스템 비용 지출 건</t>
  </si>
  <si>
    <t>푸드마켓 4월 전기요금 지출 건</t>
  </si>
  <si>
    <t>푸드마켓 5월 상하수도 요금 지출 건</t>
  </si>
  <si>
    <t>5월 전화비 지출 건</t>
  </si>
  <si>
    <t>푸드마켓 하이패스 카드 충전 건</t>
  </si>
  <si>
    <t>법인전입금</t>
  </si>
  <si>
    <t>푸드마켓 5월 급여</t>
  </si>
  <si>
    <t>5월 가족수당</t>
  </si>
  <si>
    <t>푸드마켓 5월 퇴직적립금 지출 건</t>
  </si>
  <si>
    <t>이동푸드마켓 5월 급여 지출 건</t>
  </si>
  <si>
    <t>이동푸드마켓 5월 기관 사회보험금 지출 건</t>
  </si>
  <si>
    <t>이동푸드마켓 5월 퇴직적립금 지출 건</t>
  </si>
  <si>
    <t>푸드마켓 5월 임대료 지출 건</t>
  </si>
  <si>
    <t>자원봉사자 간담회 식대 지출 건</t>
  </si>
  <si>
    <t>푸드마켓 5월 기관 사회보험금 지출 건</t>
  </si>
  <si>
    <t>푸드마켓 직원연수 비용 지출 건</t>
  </si>
  <si>
    <t>푸드마켓 차량 하이패스 카드 충전 건</t>
  </si>
  <si>
    <t>푸드마켓 5월 전기요금 지출 건</t>
  </si>
  <si>
    <t>푸드마켓 차량(7293) 보험료 지출 건</t>
  </si>
  <si>
    <t>푸드마켓 6월 상하수도 요금 지출 건</t>
  </si>
  <si>
    <t>6월 전화비 지출 건</t>
  </si>
  <si>
    <t>푸드마켓 프린트 소모품 비용 지출 건</t>
  </si>
  <si>
    <t>푸드마켓 6월 급여</t>
  </si>
  <si>
    <t>푸드마켓 6월 가족수당</t>
  </si>
  <si>
    <t>푸드마켓 6월 기관 사회보험금 지출 건</t>
  </si>
  <si>
    <t>푸드마켓 6월 퇴직적립금 지출 건</t>
  </si>
  <si>
    <t>푸드마켓 6월 임대료 지출 건</t>
  </si>
  <si>
    <t>푸드마켓 예금이자</t>
  </si>
  <si>
    <t>이동마켓 예금이자</t>
  </si>
  <si>
    <t>예금이자</t>
  </si>
  <si>
    <t>푸드마켓 차량(7293) 자동차세 납부 건</t>
  </si>
  <si>
    <t>이동푸드마켓 차량(9164) 자동차세 납부 건</t>
  </si>
  <si>
    <t>푸드마켓 이용자 바구니 구입 건</t>
  </si>
  <si>
    <t>보통예금 (101010103)</t>
  </si>
  <si>
    <t>푸드마켓 사무용품 구입</t>
  </si>
  <si>
    <t>푸드마켓 6월 전기요금</t>
  </si>
  <si>
    <t>푸드마켓 온습도계 구입</t>
  </si>
  <si>
    <t>푸드마켓 차량(7293) 주유비</t>
  </si>
  <si>
    <t>직원명함제작</t>
  </si>
  <si>
    <t>7월 전화비</t>
  </si>
  <si>
    <t>7월 상하수도 요금</t>
  </si>
  <si>
    <t>푸드마켓 3/4분기 보조금</t>
  </si>
  <si>
    <t>푸드마켓 7월 급여</t>
  </si>
  <si>
    <t>푸드마켓 7월 가족수당</t>
  </si>
  <si>
    <t>푸드마켓 7월 기관 사회보험금</t>
  </si>
  <si>
    <t>푸드마켓 7월 퇴직적립금</t>
  </si>
  <si>
    <t>이동푸드마켓 3/4분기 보조금</t>
  </si>
  <si>
    <t>푸드마켓 7월 임대료</t>
  </si>
  <si>
    <t>이동푸드마켓 6월,7월 급여</t>
  </si>
  <si>
    <t>이동푸드마켓 6월,7월 기관 사회보험금</t>
  </si>
  <si>
    <t>이동푸드마켓 6월,7월 퇴직적립금</t>
  </si>
  <si>
    <t>이동마켓 차량(9164) 주유비</t>
  </si>
  <si>
    <t>푸드마켓 7월 전기요금</t>
  </si>
  <si>
    <t>푸드마켓 8월 전화비</t>
  </si>
  <si>
    <t>푸드마켓 차량(7293) 세차비</t>
  </si>
  <si>
    <t>푸드마켓 8월 급여</t>
  </si>
  <si>
    <t>푸드마켓 8월 가족수당</t>
  </si>
  <si>
    <t>푸드마켓 8월 기관 사회보험금</t>
  </si>
  <si>
    <t>이동푸드마켓 8월 급여</t>
  </si>
  <si>
    <t>이동푸드마켓 8월 기관 사회보험금</t>
  </si>
  <si>
    <t>푸드마켓 8월 퇴직적립금</t>
  </si>
  <si>
    <t>푸드마켓 8월 상하수도 요금</t>
  </si>
  <si>
    <t>푸드마켓 8월 임대료</t>
  </si>
  <si>
    <t>9월 무인경비시스템 비용 지출 건</t>
  </si>
  <si>
    <t>푸드마켓 소식지 제작 건</t>
  </si>
  <si>
    <t>푸드마켓 9월 명절수당 지급 건</t>
  </si>
  <si>
    <t>푸드마켓 8월 전기요금 지출 건</t>
  </si>
  <si>
    <t>희망배달마차 이용자 다과 구입 건</t>
  </si>
  <si>
    <t>자원봉사자 간식 구입</t>
  </si>
  <si>
    <t>희망배달마차 평가회의비 지출 건</t>
  </si>
  <si>
    <t>푸드마켓 9월 전화비 지출</t>
  </si>
  <si>
    <t>푸드마켓 9월 상하수도 요금 지출</t>
  </si>
  <si>
    <t>푸드마켓 9월 인터넷 사용료 지출</t>
  </si>
  <si>
    <t>푸드마켓 9월 임대료 지출 건</t>
  </si>
  <si>
    <t>푸드마켓 9월 급여 지출 건</t>
  </si>
  <si>
    <t>9월 가족수당</t>
  </si>
  <si>
    <t>푸드마켓 9월 기관 사회보험금 지출 건</t>
  </si>
  <si>
    <t>푸드마켓 9월 퇴직적립금 지출 건</t>
  </si>
  <si>
    <t>푸드마켓 9월 명절수당 미지급분 지급 건</t>
  </si>
  <si>
    <t>푸드마켓 9월 기관사회보험금 부족분 지출 건</t>
  </si>
  <si>
    <t>푸드마켓 9월 퇴직적립금 부족분 지출 건</t>
  </si>
  <si>
    <t>3월 환경개선부담금 지출 건</t>
  </si>
  <si>
    <t>9월 환경개선부담금 지출 건</t>
  </si>
  <si>
    <t>푸드마켓 출장여비 지출 건</t>
  </si>
  <si>
    <t>푸드마켓 차량(7293) 종합검사비 지출 건</t>
  </si>
  <si>
    <t>10월 무인경비시스템 비용 지출 건</t>
  </si>
  <si>
    <t>푸드마켓 차량(7293) 수리비 지출 건</t>
  </si>
  <si>
    <t>푸드마켓 차량비 반납 건</t>
  </si>
  <si>
    <t>신규직원 명함 제작 건</t>
  </si>
  <si>
    <t>푸드마켓 9월 전기요금 지출 건</t>
  </si>
  <si>
    <t>이동마켓 사무용품 구입 건</t>
  </si>
  <si>
    <t>푸드마켓 10월 상하수도 요금 지출</t>
  </si>
  <si>
    <t>푸드마켓 차량(7293) 주유비 지출</t>
  </si>
  <si>
    <t>푸드마켓 10월 전화비 지출</t>
  </si>
  <si>
    <t>푸드마켓 10월 인터넷 사용료 지출</t>
  </si>
  <si>
    <t>푸드마켓 위생봉투 구입 건</t>
  </si>
  <si>
    <t>푸드마켓 10월 임대료 지출 건</t>
  </si>
  <si>
    <t>푸드마켓 10월 급여</t>
  </si>
  <si>
    <t>푸드마켓 10월 가족수당</t>
  </si>
  <si>
    <t>푸드마켓 10월 기관사회보험금 지출 건</t>
  </si>
  <si>
    <t>푸드마켓 10월 퇴직적립금 지출 건</t>
  </si>
  <si>
    <t>이동푸드마켓 9월 급여</t>
  </si>
  <si>
    <t>이동푸드마켓 10월 급여</t>
  </si>
  <si>
    <t>이동푸드마켓 9월 기관사회보험금 지출 건</t>
  </si>
  <si>
    <t>이동푸드마켓 10월 기관 사회보험금 지출 건</t>
  </si>
  <si>
    <t>이동푸드마켓 9월 퇴직적립금 지출</t>
  </si>
  <si>
    <t>이동푸드마켓 10월 퇴직적립금 지출 건</t>
  </si>
  <si>
    <t>푸드마켓 4분기 보조금</t>
  </si>
  <si>
    <t>푸드마켓 우편발송료 지출 건</t>
  </si>
  <si>
    <t>푸드마켓 냉동고 수리비용 지출 건</t>
  </si>
  <si>
    <t>이동푸드마켓 사무용 컴퓨터 수리비용 지출 건</t>
  </si>
  <si>
    <t>푸드마켓 물품(멀티탭) 구입 건</t>
  </si>
  <si>
    <t>11월 무인경비시스템 비용 지출 건</t>
  </si>
  <si>
    <t>푸드마켓 10월 전기요금 지출 건</t>
  </si>
  <si>
    <t>푸드마켓 필요물품(멀티탭) 구입 건</t>
  </si>
  <si>
    <t>푸드마켓 11월 상하수도 요금 지출</t>
  </si>
  <si>
    <t>이동푸드마켓 11월 인터넷 사용료 지출</t>
  </si>
  <si>
    <t>푸드마켓 11월 전화비 지출</t>
  </si>
  <si>
    <t>이동푸드마켓 4분기 보조금</t>
  </si>
  <si>
    <t>푸드마켓 11월 급여</t>
  </si>
  <si>
    <t>푸드마켓 11월 가족수당</t>
  </si>
  <si>
    <t>푸드마켓 11월 기관 사회보험금 지출 건</t>
  </si>
  <si>
    <t>푸드마켓 11월 퇴직적립금 지출 건</t>
  </si>
  <si>
    <t>푸드마켓 11월 임대료 지출 건</t>
  </si>
  <si>
    <t>이동푸드마켓 11월 급여 지출 건</t>
  </si>
  <si>
    <t>이동푸드마켓 11월 기관 사회보험금 지출 건</t>
  </si>
  <si>
    <t>이동푸드마켓 11월 퇴직적립금 지출 건</t>
  </si>
  <si>
    <t>이동푸드마켓 차량(9164) 주유비 지출</t>
  </si>
  <si>
    <t>12월 무인경비시스템 비용 지출 건</t>
  </si>
  <si>
    <t>푸드마켓 인감도장 제작 건</t>
  </si>
  <si>
    <t>푸드마켓 11월 전기세 지출건</t>
  </si>
  <si>
    <t>푸드마켓 음료 쇼케이스 수리비용 지출 건</t>
  </si>
  <si>
    <t>푸드마켓 홍보용 문자 구입 건</t>
  </si>
  <si>
    <t>푸드마켓 차량(7293) 하이패스카드충전 지출 건</t>
  </si>
  <si>
    <t>푸드마켓 12월 상하수도 요금 지출</t>
  </si>
  <si>
    <t>푸드마켓 차량(7293) 하이패스 카드 충전 건</t>
  </si>
  <si>
    <t>이동마켓 차량(9164) 하이패스 카드 충전 건</t>
  </si>
  <si>
    <t>12월 전화비 지출 건</t>
  </si>
  <si>
    <t>푸드마켓 11월 서비스연계 의뢰자 우편발송료 지출 건</t>
  </si>
  <si>
    <t>이동푸드마켓 12월 인터넷 사용료 지출</t>
  </si>
  <si>
    <t>푸드마켓 12월 급여</t>
  </si>
  <si>
    <t>푸드마켓 12월 가족수당</t>
  </si>
  <si>
    <t>푸드마켓 12월 기관 사회보험금 지출 건</t>
  </si>
  <si>
    <t>푸드마켓 12월 퇴직적립금 지출 건</t>
  </si>
  <si>
    <t>이동푸드마켓 12월 급여 지출 건</t>
  </si>
  <si>
    <t>이동푸드마켓 12월 기관 사회보험금 지출 건</t>
  </si>
  <si>
    <t>이동푸드마켓 12월 퇴직적립금 지출 건</t>
  </si>
  <si>
    <t>푸드마켓 12월 임대료 지출 건</t>
  </si>
  <si>
    <t>푸드마켓예금이자</t>
  </si>
  <si>
    <t>푸드마켓 12월 전기요금 지출 건</t>
  </si>
  <si>
    <t>푸드뱅크 사무용품 구입 건</t>
  </si>
  <si>
    <t>푸드마켓 필요 물품 구입 건</t>
  </si>
  <si>
    <t>이동푸드마켓 차량(9164) 보험료 지출 건</t>
  </si>
  <si>
    <t>이동푸드마켓 차량(9164) 취득세 납부 건</t>
  </si>
  <si>
    <t>이동푸드마켓 차량(9164) 이전등록에 따른 수수료 지출 건</t>
  </si>
  <si>
    <t>이동푸드마켓 차량(9164) 주유비 지출 건</t>
  </si>
  <si>
    <t>이동푸드마켓 사무용품 구입 건</t>
  </si>
  <si>
    <t>&lt;&lt; 누  계 &gt;&gt;</t>
  </si>
  <si>
    <t>이동푸드마켓 시도보조금 (404010202)</t>
  </si>
  <si>
    <t>시군구보조금 (404010301)</t>
  </si>
  <si>
    <t>법인전입금 (408010101)</t>
  </si>
  <si>
    <t>전년도이월금(마켓) (409010101)</t>
  </si>
  <si>
    <t>기타예금이자수입 (410010201)</t>
  </si>
  <si>
    <t>기타잡수입 (410010301)</t>
  </si>
  <si>
    <t>급여 (501010101)</t>
  </si>
  <si>
    <t>이동푸드마켓 급여 (501010102)</t>
  </si>
  <si>
    <t>제수당 (501010201)</t>
  </si>
  <si>
    <t>퇴직금 및 퇴직적립금 (501010401)</t>
  </si>
  <si>
    <t>이동푸드마켓 퇴직금 및 퇴직적립금 (501010402)</t>
  </si>
  <si>
    <t>사회보험부담금 (501010501)</t>
  </si>
  <si>
    <t>이동푸드마켓 사회보험부담금 (501010502)</t>
  </si>
  <si>
    <t>여비 (501030101)</t>
  </si>
  <si>
    <t>이동푸드마켓 여비 (501030102)</t>
  </si>
  <si>
    <t>수용비 및 수수료 (501030201)</t>
  </si>
  <si>
    <t>이동푸드마켓 수용비 및 수수료 (501030202)</t>
  </si>
  <si>
    <t>공공요금 (501030301)</t>
  </si>
  <si>
    <t>이동푸드마켓 공공요금 (501030302)</t>
  </si>
  <si>
    <t>제세공과금 (501030401)</t>
  </si>
  <si>
    <t>이동푸드마켓 제세공과금 (501030402)</t>
  </si>
  <si>
    <t>차량비 (501030501)</t>
  </si>
  <si>
    <t>이동푸드마켓 차량비 (501030502)</t>
  </si>
  <si>
    <t>기타운영비 (501030701)</t>
  </si>
  <si>
    <t>이동푸드마켓 기타운영비 (501030702)</t>
  </si>
  <si>
    <t>시설장비유지비 (502010301)</t>
  </si>
  <si>
    <t>이동푸드마켓 시설장비유지비 (502010302)</t>
  </si>
  <si>
    <t>지역네트워크강화사업비 (503040201)</t>
  </si>
  <si>
    <t>직원역량강화사업비 (503040301)</t>
  </si>
  <si>
    <t>홍보및 출판사업비 (503040401)</t>
  </si>
  <si>
    <t>이동 홍보 및 출판 사업비 (503040402)</t>
  </si>
  <si>
    <t>지역자원양성 및 관리육성사업비 (503040501)</t>
  </si>
  <si>
    <t>이동 지역자원양성 및 관리육성사업비 (503040502)</t>
  </si>
  <si>
    <t>예비비 (508010101)</t>
  </si>
  <si>
    <t>반환금 (508010201)</t>
  </si>
  <si>
    <t>전표번호</t>
  </si>
  <si>
    <t>입금</t>
  </si>
  <si>
    <t>출금</t>
  </si>
  <si>
    <t>잔액</t>
  </si>
  <si>
    <t>(전월이월)</t>
  </si>
  <si>
    <t>&lt;&lt; 월    계 &gt;&gt;</t>
  </si>
  <si>
    <t>2016/01/04-3</t>
  </si>
  <si>
    <t>2016/01/20-1</t>
  </si>
  <si>
    <t>2016/01/20-2</t>
  </si>
  <si>
    <t>2016/01/20-3</t>
  </si>
  <si>
    <t>2016/01/21-1</t>
  </si>
  <si>
    <t>2016/01/21-2</t>
  </si>
  <si>
    <t>2016/01/21-3</t>
  </si>
  <si>
    <t>2016/01/21-4</t>
  </si>
  <si>
    <t>2016/01/21-5</t>
  </si>
  <si>
    <t>2016/01/21-6</t>
  </si>
  <si>
    <t>2016/01/22-1</t>
  </si>
  <si>
    <t>2016/01/22-2</t>
  </si>
  <si>
    <t>2016/01/22-3</t>
  </si>
  <si>
    <t>2016/01/25-1</t>
  </si>
  <si>
    <t>2016/01/25-2</t>
  </si>
  <si>
    <t>2016/01/25-3</t>
  </si>
  <si>
    <t>2016/01/25-4</t>
  </si>
  <si>
    <t>2016/01/25-5</t>
  </si>
  <si>
    <t>2016/01/25-6</t>
  </si>
  <si>
    <t>2016/01/25-7</t>
  </si>
  <si>
    <t>2016/01/25-8</t>
  </si>
  <si>
    <t>2016/01/25-9</t>
  </si>
  <si>
    <t>2016/01/26-1</t>
  </si>
  <si>
    <t>2016/01/26-2</t>
  </si>
  <si>
    <t>2016/01/27-1</t>
  </si>
  <si>
    <t>2016/01/27-2</t>
  </si>
  <si>
    <t>2016/01/27-3</t>
  </si>
  <si>
    <t>2016/01/28-1</t>
  </si>
  <si>
    <t>2016/01/28-2</t>
  </si>
  <si>
    <t>2016/01/28-3</t>
  </si>
  <si>
    <t>2016/01/28-4</t>
  </si>
  <si>
    <t>2016/01/28-5</t>
  </si>
  <si>
    <t>2016/01/28-6</t>
  </si>
  <si>
    <t>2016/01/29-1</t>
  </si>
  <si>
    <t>2016/02/02-1</t>
  </si>
  <si>
    <t>2016/02/03-1</t>
  </si>
  <si>
    <t>2016/02/03-2</t>
  </si>
  <si>
    <t>2016/02/05-1</t>
  </si>
  <si>
    <t>2016/02/12-1</t>
  </si>
  <si>
    <t>2016/02/15-1</t>
  </si>
  <si>
    <t>2016/02/16-1</t>
  </si>
  <si>
    <t>2016/02/17-1</t>
  </si>
  <si>
    <t>2016/02/17-2</t>
  </si>
  <si>
    <t>2016/02/17-3</t>
  </si>
  <si>
    <t>2016/02/18-1</t>
  </si>
  <si>
    <t>2016/02/19-1</t>
  </si>
  <si>
    <t>2016/02/19-2</t>
  </si>
  <si>
    <t>2016/02/22-1</t>
  </si>
  <si>
    <t>2016/02/22-2</t>
  </si>
  <si>
    <t>2016/02/24-1</t>
  </si>
  <si>
    <t>2016/02/24-2</t>
  </si>
  <si>
    <t>2016/02/25-1</t>
  </si>
  <si>
    <t>2016/02/25-2</t>
  </si>
  <si>
    <t>2016/02/25-3</t>
  </si>
  <si>
    <t>2016/02/25-4</t>
  </si>
  <si>
    <t>2016/02/25-5</t>
  </si>
  <si>
    <t>2016/02/25-6</t>
  </si>
  <si>
    <t>2016/02/25-7</t>
  </si>
  <si>
    <t>2016/03/03-1</t>
  </si>
  <si>
    <t>2016/03/03-2</t>
  </si>
  <si>
    <t>2016/03/07-1</t>
  </si>
  <si>
    <t>2016/03/07-2</t>
  </si>
  <si>
    <t>2016/03/07-3</t>
  </si>
  <si>
    <t>2016/03/09-1</t>
  </si>
  <si>
    <t>2016/03/10-1</t>
  </si>
  <si>
    <t>2016/03/18-1</t>
  </si>
  <si>
    <t>2016/03/22-1</t>
  </si>
  <si>
    <t>2016/03/22-2</t>
  </si>
  <si>
    <t>2016/03/23-1</t>
  </si>
  <si>
    <t>2016/03/23-2</t>
  </si>
  <si>
    <t>2016/03/25-1</t>
  </si>
  <si>
    <t>2016/03/25-2</t>
  </si>
  <si>
    <t>2016/03/25-3</t>
  </si>
  <si>
    <t>2016/03/25-4</t>
  </si>
  <si>
    <t>2016/03/25-5</t>
  </si>
  <si>
    <t>2016/03/25-6</t>
  </si>
  <si>
    <t>2016/03/25-7</t>
  </si>
  <si>
    <t>2016/03/25-8</t>
  </si>
  <si>
    <t>2016/03/25-9</t>
  </si>
  <si>
    <t>2016/03/25-10</t>
  </si>
  <si>
    <t>2016/03/25-11</t>
  </si>
  <si>
    <t>2016/03/25-12</t>
  </si>
  <si>
    <t>2016/03/28-1</t>
  </si>
  <si>
    <t>2016/04/04-1</t>
  </si>
  <si>
    <t>2016/04/05-1</t>
  </si>
  <si>
    <t>2016/04/06-1</t>
  </si>
  <si>
    <t>2016/04/06-2</t>
  </si>
  <si>
    <t>2016/04/11-1</t>
  </si>
  <si>
    <t>2016/04/12-1</t>
  </si>
  <si>
    <t>2016/04/15-1</t>
  </si>
  <si>
    <t>2016/04/15-2</t>
  </si>
  <si>
    <t>2016/04/22-1</t>
  </si>
  <si>
    <t>2016/04/22-2</t>
  </si>
  <si>
    <t>2016/04/22-3</t>
  </si>
  <si>
    <t>2016/04/22-4</t>
  </si>
  <si>
    <t>2016/04/22-5</t>
  </si>
  <si>
    <t>2016/04/25-1</t>
  </si>
  <si>
    <t>2016/04/25-2</t>
  </si>
  <si>
    <t>2016/04/25-3</t>
  </si>
  <si>
    <t>2016/04/25-4</t>
  </si>
  <si>
    <t>2016/04/25-5</t>
  </si>
  <si>
    <t>2016/04/25-6</t>
  </si>
  <si>
    <t>2016/04/25-7</t>
  </si>
  <si>
    <t>2016/04/26-1</t>
  </si>
  <si>
    <t>2016/04/29-2</t>
  </si>
  <si>
    <t>2016/05/04-1</t>
  </si>
  <si>
    <t>2016/05/04-2</t>
  </si>
  <si>
    <t>2016/05/09-1</t>
  </si>
  <si>
    <t>2016/05/10-1</t>
  </si>
  <si>
    <t>2016/05/19-1</t>
  </si>
  <si>
    <t>2016/05/19-2</t>
  </si>
  <si>
    <t>2016/05/19-3</t>
  </si>
  <si>
    <t>2016/05/24-1</t>
  </si>
  <si>
    <t>2016/05/24-2</t>
  </si>
  <si>
    <t>2016/05/25-1</t>
  </si>
  <si>
    <t>2016/05/25-2</t>
  </si>
  <si>
    <t>2016/05/25-3</t>
  </si>
  <si>
    <t>2016/05/25-4</t>
  </si>
  <si>
    <t>2016/05/25-5</t>
  </si>
  <si>
    <t>2016/05/25-6</t>
  </si>
  <si>
    <t>2016/05/25-9</t>
  </si>
  <si>
    <t>2016/05/25-10</t>
  </si>
  <si>
    <t>2016/05/25-11</t>
  </si>
  <si>
    <t>2016/06/01-1</t>
  </si>
  <si>
    <t>2016/06/02-1</t>
  </si>
  <si>
    <t>2016/06/03-1</t>
  </si>
  <si>
    <t>2016/06/03-2</t>
  </si>
  <si>
    <t>2016/06/08-1</t>
  </si>
  <si>
    <t>2016/06/10-1</t>
  </si>
  <si>
    <t>2016/06/13-1</t>
  </si>
  <si>
    <t>2016/06/16-1</t>
  </si>
  <si>
    <t>2016/06/16-2</t>
  </si>
  <si>
    <t>2016/06/21-1</t>
  </si>
  <si>
    <t>2016/06/21-2</t>
  </si>
  <si>
    <t>2016/06/21-3</t>
  </si>
  <si>
    <t>2016/06/21-4</t>
  </si>
  <si>
    <t>2016/06/22-1</t>
  </si>
  <si>
    <t>2016/06/24-1</t>
  </si>
  <si>
    <t>2016/06/24-2</t>
  </si>
  <si>
    <t>2016/06/24-3</t>
  </si>
  <si>
    <t>2016/06/24-4</t>
  </si>
  <si>
    <t>2016/06/26-1</t>
  </si>
  <si>
    <t>2016/06/26-2</t>
  </si>
  <si>
    <t>2016/06/26-3</t>
  </si>
  <si>
    <t>2016/06/29-1</t>
  </si>
  <si>
    <t>2016/06/30-1</t>
  </si>
  <si>
    <t>2016/06/30-2</t>
  </si>
  <si>
    <t>2016/07/07-1</t>
  </si>
  <si>
    <t>2016/07/08-1</t>
  </si>
  <si>
    <t>2016/07/11-1</t>
  </si>
  <si>
    <t>2016/07/11-2</t>
  </si>
  <si>
    <t>2016/07/13-1</t>
  </si>
  <si>
    <t>2016/07/14-1</t>
  </si>
  <si>
    <t>2016/07/21-1</t>
  </si>
  <si>
    <t>2016/07/21-2</t>
  </si>
  <si>
    <t>2016/07/21-3</t>
  </si>
  <si>
    <t>2016/07/25-1</t>
  </si>
  <si>
    <t>2016/07/25-2</t>
  </si>
  <si>
    <t>2016/07/25-3</t>
  </si>
  <si>
    <t>2016/07/25-4</t>
  </si>
  <si>
    <t>2016/07/25-5</t>
  </si>
  <si>
    <t>2016/07/25-6</t>
  </si>
  <si>
    <t>2016/07/25-7</t>
  </si>
  <si>
    <t>2016/07/25-8</t>
  </si>
  <si>
    <t>2016/07/25-9</t>
  </si>
  <si>
    <t>2016/07/26-1</t>
  </si>
  <si>
    <t>2016/08/02-1</t>
  </si>
  <si>
    <t>2016/08/09-1</t>
  </si>
  <si>
    <t>2016/08/10-1</t>
  </si>
  <si>
    <t>2016/08/19-1</t>
  </si>
  <si>
    <t>2016/08/22-1</t>
  </si>
  <si>
    <t>2016/08/23-1</t>
  </si>
  <si>
    <t>2016/08/25-1</t>
  </si>
  <si>
    <t>2016/08/25-2</t>
  </si>
  <si>
    <t>2016/08/25-3</t>
  </si>
  <si>
    <t>2016/08/25-4</t>
  </si>
  <si>
    <t>2016/08/25-5</t>
  </si>
  <si>
    <t>2016/08/25-6</t>
  </si>
  <si>
    <t>2016/08/25-7</t>
  </si>
  <si>
    <t>2016/09/01-1</t>
  </si>
  <si>
    <t>2016/09/05-1</t>
  </si>
  <si>
    <t>2016/09/07-1</t>
  </si>
  <si>
    <t>2016/09/08-1</t>
  </si>
  <si>
    <t>2016/09/08-2</t>
  </si>
  <si>
    <t>2016/09/09-1</t>
  </si>
  <si>
    <t>2016/09/12-1</t>
  </si>
  <si>
    <t>2016/09/19-1</t>
  </si>
  <si>
    <t>2016/09/20-1</t>
  </si>
  <si>
    <t>2016/09/20-2</t>
  </si>
  <si>
    <t>2016/09/20-3</t>
  </si>
  <si>
    <t>2016/09/20-4</t>
  </si>
  <si>
    <t>2016/09/22-1</t>
  </si>
  <si>
    <t>2016/09/22-2</t>
  </si>
  <si>
    <t>2016/09/22-3</t>
  </si>
  <si>
    <t>2016/09/23-1</t>
  </si>
  <si>
    <t>2016/09/23-2</t>
  </si>
  <si>
    <t>2016/09/23-3</t>
  </si>
  <si>
    <t>2016/09/23-4</t>
  </si>
  <si>
    <t>2016/09/23-5</t>
  </si>
  <si>
    <t>2016/09/23-6</t>
  </si>
  <si>
    <t>2016/09/23-7</t>
  </si>
  <si>
    <t>2016/09/26-1</t>
  </si>
  <si>
    <t>2016/09/29-1</t>
  </si>
  <si>
    <t>2016/09/29-2</t>
  </si>
  <si>
    <t>2016/09/30-1</t>
  </si>
  <si>
    <t>2016/10/05-1</t>
  </si>
  <si>
    <t>2016/10/05-2</t>
  </si>
  <si>
    <t>2016/10/07-1</t>
  </si>
  <si>
    <t>2016/10/07-2</t>
  </si>
  <si>
    <t>2016/10/07-3</t>
  </si>
  <si>
    <t>2016/10/07-4</t>
  </si>
  <si>
    <t>2016/10/07-5</t>
  </si>
  <si>
    <t>2016/10/10-1</t>
  </si>
  <si>
    <t>2016/10/10-2</t>
  </si>
  <si>
    <t>2016/10/14-1</t>
  </si>
  <si>
    <t>2016/10/14-2</t>
  </si>
  <si>
    <t>2016/10/17-1</t>
  </si>
  <si>
    <t>2016/10/21-1</t>
  </si>
  <si>
    <t>2016/10/24-1</t>
  </si>
  <si>
    <t>2016/10/24-2</t>
  </si>
  <si>
    <t>2016/10/24-3</t>
  </si>
  <si>
    <t>2016/10/25-1</t>
  </si>
  <si>
    <t>2016/10/25-2</t>
  </si>
  <si>
    <t>2016/10/25-3</t>
  </si>
  <si>
    <t>2016/10/25-4</t>
  </si>
  <si>
    <t>2016/10/25-5</t>
  </si>
  <si>
    <t>2016/10/25-6</t>
  </si>
  <si>
    <t>2016/10/25-7</t>
  </si>
  <si>
    <t>2016/10/25-8</t>
  </si>
  <si>
    <t>2016/10/26-1</t>
  </si>
  <si>
    <t>2016/10/28-1</t>
  </si>
  <si>
    <t>2016/10/28-2</t>
  </si>
  <si>
    <t>2016/11/03-1</t>
  </si>
  <si>
    <t>2016/11/07-1</t>
  </si>
  <si>
    <t>2016/11/07-2</t>
  </si>
  <si>
    <t>2016/11/07-3</t>
  </si>
  <si>
    <t>2016/11/07-4</t>
  </si>
  <si>
    <t>2016/11/07-5</t>
  </si>
  <si>
    <t>2016/11/09-1</t>
  </si>
  <si>
    <t>2016/11/09-2</t>
  </si>
  <si>
    <t>2016/11/10-1</t>
  </si>
  <si>
    <t>2016/11/11-1</t>
  </si>
  <si>
    <t>2016/11/15-1</t>
  </si>
  <si>
    <t>2016/11/18-1</t>
  </si>
  <si>
    <t>2016/11/21-1</t>
  </si>
  <si>
    <t>2016/11/21-2</t>
  </si>
  <si>
    <t>2016/11/21-3</t>
  </si>
  <si>
    <t>2016/11/23-1</t>
  </si>
  <si>
    <t>2016/11/24-1</t>
  </si>
  <si>
    <t>2016/11/25-1</t>
  </si>
  <si>
    <t>2016/11/25-2</t>
  </si>
  <si>
    <t>2016/11/25-3</t>
  </si>
  <si>
    <t>2016/11/25-4</t>
  </si>
  <si>
    <t>2016/11/25-5</t>
  </si>
  <si>
    <t>2016/11/25-6</t>
  </si>
  <si>
    <t>2016/11/25-7</t>
  </si>
  <si>
    <t>2016/12/05-1</t>
  </si>
  <si>
    <t>2016/12/05-2</t>
  </si>
  <si>
    <t>2016/12/08-1</t>
  </si>
  <si>
    <t>2016/12/12-1</t>
  </si>
  <si>
    <t>2016/12/13-1</t>
  </si>
  <si>
    <t>2016/12/13-2</t>
  </si>
  <si>
    <t>2016/12/13-3</t>
  </si>
  <si>
    <t>2016/12/13-4</t>
  </si>
  <si>
    <t>2016/12/14-1</t>
  </si>
  <si>
    <t>2016/12/14-2</t>
  </si>
  <si>
    <t>2016/12/14-3</t>
  </si>
  <si>
    <t>2016/12/15-1</t>
  </si>
  <si>
    <t>2016/12/16-1</t>
  </si>
  <si>
    <t>2016/12/16-2</t>
  </si>
  <si>
    <t>2016/12/19-1</t>
  </si>
  <si>
    <t>2016/12/19-2</t>
  </si>
  <si>
    <t>2016/12/20-1</t>
  </si>
  <si>
    <t>2016/12/20-2</t>
  </si>
  <si>
    <t>2016/12/21-1</t>
  </si>
  <si>
    <t>2016/12/23-1</t>
  </si>
  <si>
    <t>2016/12/23-2</t>
  </si>
  <si>
    <t>2016/12/23-3</t>
  </si>
  <si>
    <t>2016/12/23-4</t>
  </si>
  <si>
    <t>2016/12/23-5</t>
  </si>
  <si>
    <t>2016/12/23-6</t>
  </si>
  <si>
    <t>2016/12/23-7</t>
  </si>
  <si>
    <t>2016/12/25-1</t>
  </si>
  <si>
    <t>2016/12/25-2</t>
  </si>
  <si>
    <t>2016/12/25-3</t>
  </si>
  <si>
    <t>2016/12/27-1</t>
  </si>
  <si>
    <t>2016/12/28-1</t>
  </si>
  <si>
    <t>2016/12/28-2</t>
  </si>
  <si>
    <t>2016/12/28-3</t>
  </si>
  <si>
    <t>2016/12/29-1</t>
  </si>
  <si>
    <t>2016/12/29-2</t>
  </si>
  <si>
    <t>2016/12/29-4</t>
  </si>
  <si>
    <t>2016/12/30-1</t>
  </si>
  <si>
    <t>2016/12/30-2</t>
  </si>
  <si>
    <t>2016/12/30-3</t>
  </si>
  <si>
    <t>2016/12/30-4</t>
  </si>
  <si>
    <t>합계</t>
  </si>
  <si>
    <t>2016년 푸드마켓 현금출납부</t>
    <phoneticPr fontId="3" type="noConversion"/>
  </si>
  <si>
    <t>2016년 푸드마켓 총계정원장</t>
    <phoneticPr fontId="3" type="noConversion"/>
  </si>
  <si>
    <t>지역
사회
조직
사업</t>
  </si>
  <si>
    <t>지역
사회
조직
사업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</si>
</sst>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;&quot;▲&quot;#,##0"/>
    <numFmt numFmtId="177" formatCode="0.0%"/>
    <numFmt numFmtId="178" formatCode="#,##0_);[Red]\(#,##0\)"/>
    <numFmt numFmtId="179" formatCode="#,##0_ "/>
    <numFmt numFmtId="180" formatCode="###,##0"/>
  </numFmts>
  <fonts count="4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20"/>
      <name val="돋움"/>
      <family val="3"/>
      <charset val="129"/>
    </font>
    <font>
      <b/>
      <sz val="9"/>
      <color rgb="FF286892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 diagonalUp="1">
      <left style="hair">
        <color auto="1"/>
      </left>
      <right/>
      <top style="hair">
        <color auto="1"/>
      </top>
      <bottom/>
      <diagonal style="hair">
        <color auto="1"/>
      </diagonal>
    </border>
    <border diagonalUp="1">
      <left/>
      <right/>
      <top style="hair">
        <color auto="1"/>
      </top>
      <bottom/>
      <diagonal style="hair">
        <color auto="1"/>
      </diagonal>
    </border>
    <border diagonalUp="1">
      <left/>
      <right style="hair">
        <color auto="1"/>
      </right>
      <top style="hair">
        <color auto="1"/>
      </top>
      <bottom/>
      <diagonal style="hair">
        <color auto="1"/>
      </diagonal>
    </border>
    <border diagonalUp="1">
      <left style="hair">
        <color auto="1"/>
      </left>
      <right/>
      <top/>
      <bottom/>
      <diagonal style="hair">
        <color auto="1"/>
      </diagonal>
    </border>
    <border diagonalUp="1">
      <left/>
      <right/>
      <top/>
      <bottom/>
      <diagonal style="hair">
        <color auto="1"/>
      </diagonal>
    </border>
    <border diagonalUp="1">
      <left/>
      <right style="hair">
        <color auto="1"/>
      </right>
      <top/>
      <bottom/>
      <diagonal style="hair">
        <color auto="1"/>
      </diagonal>
    </border>
    <border diagonalUp="1">
      <left style="hair">
        <color auto="1"/>
      </left>
      <right/>
      <top/>
      <bottom style="hair">
        <color auto="1"/>
      </bottom>
      <diagonal style="hair">
        <color auto="1"/>
      </diagonal>
    </border>
    <border diagonalUp="1">
      <left/>
      <right/>
      <top/>
      <bottom style="hair">
        <color auto="1"/>
      </bottom>
      <diagonal style="hair">
        <color auto="1"/>
      </diagonal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auto="1"/>
      </left>
      <right style="hair">
        <color indexed="8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hair">
        <color indexed="64"/>
      </top>
      <bottom style="hair">
        <color indexed="64"/>
      </bottom>
      <diagonal/>
    </border>
    <border>
      <left style="thin">
        <color theme="3" tint="0.7999816888943144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indexed="8"/>
      </bottom>
      <diagonal/>
    </border>
    <border>
      <left/>
      <right/>
      <top style="hair">
        <color auto="1"/>
      </top>
      <bottom style="hair">
        <color indexed="8"/>
      </bottom>
      <diagonal/>
    </border>
    <border>
      <left/>
      <right style="hair">
        <color indexed="8"/>
      </right>
      <top style="hair">
        <color auto="1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2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</cellStyleXfs>
  <cellXfs count="566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41" fontId="15" fillId="0" borderId="1" xfId="0" applyNumberFormat="1" applyFont="1" applyBorder="1" applyAlignment="1">
      <alignment vertical="center"/>
    </xf>
    <xf numFmtId="41" fontId="15" fillId="0" borderId="2" xfId="1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41" fontId="15" fillId="0" borderId="3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right" vertical="center"/>
    </xf>
    <xf numFmtId="0" fontId="19" fillId="0" borderId="2" xfId="0" applyFont="1" applyBorder="1" applyAlignment="1">
      <alignment vertical="center"/>
    </xf>
    <xf numFmtId="41" fontId="15" fillId="0" borderId="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1" xfId="0" applyNumberFormat="1" applyFont="1" applyBorder="1" applyAlignment="1">
      <alignment vertical="center"/>
    </xf>
    <xf numFmtId="41" fontId="15" fillId="4" borderId="1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41" fontId="17" fillId="4" borderId="1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" xfId="0" applyFont="1" applyBorder="1" applyAlignment="1">
      <alignment vertical="center"/>
    </xf>
    <xf numFmtId="41" fontId="15" fillId="0" borderId="2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41" fontId="14" fillId="0" borderId="0" xfId="0" applyNumberFormat="1" applyFont="1" applyAlignment="1">
      <alignment vertical="center"/>
    </xf>
    <xf numFmtId="0" fontId="15" fillId="4" borderId="1" xfId="0" applyFont="1" applyFill="1" applyBorder="1" applyAlignment="1">
      <alignment vertical="center"/>
    </xf>
    <xf numFmtId="41" fontId="15" fillId="0" borderId="3" xfId="0" applyNumberFormat="1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41" fontId="23" fillId="0" borderId="2" xfId="0" applyNumberFormat="1" applyFont="1" applyBorder="1" applyAlignment="1">
      <alignment vertical="center"/>
    </xf>
    <xf numFmtId="41" fontId="23" fillId="0" borderId="2" xfId="1" applyFont="1" applyBorder="1" applyAlignment="1">
      <alignment vertical="center"/>
    </xf>
    <xf numFmtId="0" fontId="15" fillId="0" borderId="16" xfId="0" applyNumberFormat="1" applyFont="1" applyBorder="1" applyAlignment="1">
      <alignment horizontal="right" vertical="center"/>
    </xf>
    <xf numFmtId="0" fontId="15" fillId="0" borderId="16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41" fontId="17" fillId="0" borderId="18" xfId="1" applyNumberFormat="1" applyFont="1" applyBorder="1" applyAlignment="1">
      <alignment vertical="center"/>
    </xf>
    <xf numFmtId="41" fontId="15" fillId="0" borderId="19" xfId="1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19" xfId="0" applyFont="1" applyBorder="1" applyAlignment="1">
      <alignment vertical="center" wrapText="1"/>
    </xf>
    <xf numFmtId="41" fontId="15" fillId="0" borderId="19" xfId="1" applyNumberFormat="1" applyFont="1" applyBorder="1" applyAlignment="1">
      <alignment vertical="center"/>
    </xf>
    <xf numFmtId="41" fontId="23" fillId="0" borderId="19" xfId="0" applyNumberFormat="1" applyFont="1" applyBorder="1" applyAlignment="1">
      <alignment vertical="center"/>
    </xf>
    <xf numFmtId="41" fontId="15" fillId="0" borderId="19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right" vertical="center" shrinkToFit="1"/>
    </xf>
    <xf numFmtId="0" fontId="15" fillId="0" borderId="16" xfId="0" applyNumberFormat="1" applyFont="1" applyBorder="1" applyAlignment="1">
      <alignment horizontal="right" vertical="center" shrinkToFit="1"/>
    </xf>
    <xf numFmtId="0" fontId="15" fillId="5" borderId="2" xfId="0" applyFont="1" applyFill="1" applyBorder="1" applyAlignment="1">
      <alignment vertical="center"/>
    </xf>
    <xf numFmtId="41" fontId="15" fillId="5" borderId="2" xfId="1" applyNumberFormat="1" applyFont="1" applyFill="1" applyBorder="1" applyAlignment="1">
      <alignment vertical="center"/>
    </xf>
    <xf numFmtId="41" fontId="15" fillId="5" borderId="2" xfId="1" applyFont="1" applyFill="1" applyBorder="1" applyAlignment="1">
      <alignment vertical="center"/>
    </xf>
    <xf numFmtId="41" fontId="15" fillId="5" borderId="19" xfId="1" applyNumberFormat="1" applyFont="1" applyFill="1" applyBorder="1" applyAlignment="1">
      <alignment vertical="center"/>
    </xf>
    <xf numFmtId="41" fontId="15" fillId="5" borderId="19" xfId="1" applyFont="1" applyFill="1" applyBorder="1" applyAlignment="1">
      <alignment vertical="center"/>
    </xf>
    <xf numFmtId="0" fontId="16" fillId="2" borderId="2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41" fontId="20" fillId="0" borderId="26" xfId="0" applyNumberFormat="1" applyFont="1" applyBorder="1" applyAlignment="1">
      <alignment vertical="center" wrapText="1"/>
    </xf>
    <xf numFmtId="176" fontId="20" fillId="0" borderId="26" xfId="0" applyNumberFormat="1" applyFont="1" applyBorder="1" applyAlignment="1">
      <alignment vertical="center" wrapText="1"/>
    </xf>
    <xf numFmtId="9" fontId="20" fillId="0" borderId="26" xfId="0" applyNumberFormat="1" applyFont="1" applyBorder="1" applyAlignment="1">
      <alignment vertical="center" wrapText="1"/>
    </xf>
    <xf numFmtId="41" fontId="20" fillId="4" borderId="26" xfId="0" applyNumberFormat="1" applyFont="1" applyFill="1" applyBorder="1" applyAlignment="1">
      <alignment vertical="center" wrapText="1"/>
    </xf>
    <xf numFmtId="176" fontId="20" fillId="4" borderId="26" xfId="0" applyNumberFormat="1" applyFont="1" applyFill="1" applyBorder="1" applyAlignment="1">
      <alignment vertical="center" wrapText="1"/>
    </xf>
    <xf numFmtId="9" fontId="20" fillId="4" borderId="26" xfId="0" applyNumberFormat="1" applyFont="1" applyFill="1" applyBorder="1" applyAlignment="1">
      <alignment vertical="center" wrapText="1"/>
    </xf>
    <xf numFmtId="41" fontId="16" fillId="0" borderId="26" xfId="0" applyNumberFormat="1" applyFont="1" applyBorder="1" applyAlignment="1">
      <alignment vertical="center" wrapText="1"/>
    </xf>
    <xf numFmtId="41" fontId="16" fillId="0" borderId="26" xfId="1" applyFont="1" applyBorder="1" applyAlignment="1">
      <alignment vertical="center" wrapText="1"/>
    </xf>
    <xf numFmtId="0" fontId="15" fillId="5" borderId="26" xfId="0" applyFont="1" applyFill="1" applyBorder="1" applyAlignment="1">
      <alignment vertical="center"/>
    </xf>
    <xf numFmtId="41" fontId="15" fillId="5" borderId="26" xfId="0" applyNumberFormat="1" applyFont="1" applyFill="1" applyBorder="1" applyAlignment="1">
      <alignment vertical="center"/>
    </xf>
    <xf numFmtId="9" fontId="15" fillId="5" borderId="26" xfId="0" applyNumberFormat="1" applyFont="1" applyFill="1" applyBorder="1" applyAlignment="1">
      <alignment vertical="center"/>
    </xf>
    <xf numFmtId="0" fontId="0" fillId="0" borderId="26" xfId="0" applyBorder="1"/>
    <xf numFmtId="41" fontId="24" fillId="0" borderId="26" xfId="1" applyFont="1" applyBorder="1"/>
    <xf numFmtId="176" fontId="16" fillId="0" borderId="26" xfId="0" applyNumberFormat="1" applyFont="1" applyBorder="1" applyAlignment="1">
      <alignment vertical="center" wrapText="1"/>
    </xf>
    <xf numFmtId="9" fontId="16" fillId="0" borderId="26" xfId="0" applyNumberFormat="1" applyFont="1" applyBorder="1" applyAlignment="1">
      <alignment vertical="center" wrapText="1"/>
    </xf>
    <xf numFmtId="41" fontId="20" fillId="4" borderId="26" xfId="1" applyFont="1" applyFill="1" applyBorder="1" applyAlignment="1">
      <alignment vertical="center" wrapText="1"/>
    </xf>
    <xf numFmtId="0" fontId="16" fillId="5" borderId="26" xfId="0" applyFont="1" applyFill="1" applyBorder="1" applyAlignment="1">
      <alignment vertical="center" wrapText="1"/>
    </xf>
    <xf numFmtId="41" fontId="16" fillId="5" borderId="26" xfId="1" applyFont="1" applyFill="1" applyBorder="1" applyAlignment="1">
      <alignment vertical="center" wrapText="1"/>
    </xf>
    <xf numFmtId="9" fontId="20" fillId="6" borderId="26" xfId="0" applyNumberFormat="1" applyFont="1" applyFill="1" applyBorder="1" applyAlignment="1">
      <alignment vertical="center" wrapText="1"/>
    </xf>
    <xf numFmtId="41" fontId="17" fillId="4" borderId="26" xfId="0" applyNumberFormat="1" applyFont="1" applyFill="1" applyBorder="1" applyAlignment="1">
      <alignment vertical="center"/>
    </xf>
    <xf numFmtId="9" fontId="16" fillId="5" borderId="26" xfId="0" applyNumberFormat="1" applyFont="1" applyFill="1" applyBorder="1" applyAlignment="1">
      <alignment vertical="center" wrapText="1"/>
    </xf>
    <xf numFmtId="41" fontId="16" fillId="5" borderId="26" xfId="0" applyNumberFormat="1" applyFont="1" applyFill="1" applyBorder="1" applyAlignment="1">
      <alignment vertical="center" wrapText="1"/>
    </xf>
    <xf numFmtId="41" fontId="20" fillId="5" borderId="26" xfId="0" applyNumberFormat="1" applyFont="1" applyFill="1" applyBorder="1" applyAlignment="1">
      <alignment vertical="center" wrapText="1"/>
    </xf>
    <xf numFmtId="176" fontId="20" fillId="5" borderId="26" xfId="0" applyNumberFormat="1" applyFont="1" applyFill="1" applyBorder="1" applyAlignment="1">
      <alignment vertical="center" wrapText="1"/>
    </xf>
    <xf numFmtId="9" fontId="20" fillId="5" borderId="26" xfId="0" applyNumberFormat="1" applyFont="1" applyFill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vertical="center"/>
    </xf>
    <xf numFmtId="0" fontId="0" fillId="0" borderId="25" xfId="0" applyBorder="1"/>
    <xf numFmtId="41" fontId="23" fillId="0" borderId="19" xfId="1" applyFont="1" applyBorder="1" applyAlignment="1">
      <alignment vertical="center"/>
    </xf>
    <xf numFmtId="0" fontId="0" fillId="0" borderId="0" xfId="0"/>
    <xf numFmtId="0" fontId="15" fillId="0" borderId="1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2" borderId="39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/>
    </xf>
    <xf numFmtId="41" fontId="17" fillId="0" borderId="38" xfId="0" applyNumberFormat="1" applyFont="1" applyBorder="1" applyAlignment="1">
      <alignment vertical="center"/>
    </xf>
    <xf numFmtId="9" fontId="16" fillId="0" borderId="26" xfId="1" applyNumberFormat="1" applyFont="1" applyBorder="1" applyAlignment="1">
      <alignment vertical="center" wrapText="1"/>
    </xf>
    <xf numFmtId="0" fontId="16" fillId="0" borderId="37" xfId="0" applyFont="1" applyBorder="1" applyAlignment="1">
      <alignment vertical="center" wrapText="1"/>
    </xf>
    <xf numFmtId="0" fontId="0" fillId="0" borderId="37" xfId="0" applyBorder="1"/>
    <xf numFmtId="41" fontId="26" fillId="0" borderId="26" xfId="1" applyFont="1" applyBorder="1" applyAlignment="1">
      <alignment vertical="center"/>
    </xf>
    <xf numFmtId="41" fontId="26" fillId="0" borderId="26" xfId="1" applyFont="1" applyBorder="1"/>
    <xf numFmtId="41" fontId="20" fillId="0" borderId="21" xfId="0" applyNumberFormat="1" applyFont="1" applyBorder="1" applyAlignment="1">
      <alignment vertical="center" wrapText="1"/>
    </xf>
    <xf numFmtId="0" fontId="16" fillId="0" borderId="43" xfId="0" applyFont="1" applyBorder="1" applyAlignment="1">
      <alignment vertical="center" wrapText="1"/>
    </xf>
    <xf numFmtId="41" fontId="16" fillId="0" borderId="43" xfId="1" applyFont="1" applyBorder="1" applyAlignment="1">
      <alignment vertical="center" wrapText="1"/>
    </xf>
    <xf numFmtId="41" fontId="20" fillId="4" borderId="43" xfId="1" applyFont="1" applyFill="1" applyBorder="1" applyAlignment="1">
      <alignment vertical="center" wrapText="1"/>
    </xf>
    <xf numFmtId="0" fontId="0" fillId="0" borderId="0" xfId="0"/>
    <xf numFmtId="0" fontId="28" fillId="0" borderId="0" xfId="0" applyFont="1"/>
    <xf numFmtId="0" fontId="25" fillId="0" borderId="0" xfId="0" applyFont="1"/>
    <xf numFmtId="178" fontId="25" fillId="0" borderId="0" xfId="0" applyNumberFormat="1" applyFont="1"/>
    <xf numFmtId="0" fontId="0" fillId="0" borderId="0" xfId="0" applyAlignment="1">
      <alignment horizontal="center" vertical="center"/>
    </xf>
    <xf numFmtId="0" fontId="13" fillId="7" borderId="10" xfId="0" applyFont="1" applyFill="1" applyBorder="1" applyAlignment="1">
      <alignment horizontal="center" vertical="center" wrapText="1"/>
    </xf>
    <xf numFmtId="178" fontId="13" fillId="7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178" fontId="30" fillId="0" borderId="10" xfId="0" applyNumberFormat="1" applyFont="1" applyFill="1" applyBorder="1" applyAlignment="1">
      <alignment horizontal="center" vertical="center" wrapText="1"/>
    </xf>
    <xf numFmtId="0" fontId="29" fillId="0" borderId="10" xfId="0" applyNumberFormat="1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vertical="center" wrapText="1"/>
    </xf>
    <xf numFmtId="0" fontId="29" fillId="0" borderId="10" xfId="0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NumberFormat="1" applyFont="1" applyBorder="1" applyAlignment="1">
      <alignment horizontal="left" vertical="center" wrapText="1"/>
    </xf>
    <xf numFmtId="3" fontId="30" fillId="0" borderId="10" xfId="0" applyNumberFormat="1" applyFont="1" applyFill="1" applyBorder="1" applyAlignment="1">
      <alignment horizontal="center" vertical="center" wrapText="1"/>
    </xf>
    <xf numFmtId="0" fontId="15" fillId="0" borderId="51" xfId="0" applyFont="1" applyBorder="1" applyAlignment="1">
      <alignment vertical="center" wrapText="1"/>
    </xf>
    <xf numFmtId="41" fontId="15" fillId="0" borderId="52" xfId="0" applyNumberFormat="1" applyFont="1" applyBorder="1" applyAlignment="1">
      <alignment vertical="center" wrapText="1"/>
    </xf>
    <xf numFmtId="0" fontId="15" fillId="0" borderId="53" xfId="0" applyFont="1" applyBorder="1" applyAlignment="1">
      <alignment vertical="center"/>
    </xf>
    <xf numFmtId="41" fontId="15" fillId="0" borderId="53" xfId="1" applyNumberFormat="1" applyFont="1" applyBorder="1" applyAlignment="1">
      <alignment vertical="center"/>
    </xf>
    <xf numFmtId="41" fontId="15" fillId="0" borderId="53" xfId="1" applyFont="1" applyBorder="1" applyAlignment="1">
      <alignment vertical="center"/>
    </xf>
    <xf numFmtId="41" fontId="15" fillId="5" borderId="53" xfId="1" applyFont="1" applyFill="1" applyBorder="1" applyAlignment="1">
      <alignment vertical="center"/>
    </xf>
    <xf numFmtId="0" fontId="15" fillId="0" borderId="54" xfId="0" applyFont="1" applyBorder="1" applyAlignment="1">
      <alignment vertical="center"/>
    </xf>
    <xf numFmtId="41" fontId="15" fillId="0" borderId="54" xfId="1" applyFont="1" applyBorder="1" applyAlignment="1">
      <alignment vertical="center"/>
    </xf>
    <xf numFmtId="0" fontId="15" fillId="6" borderId="54" xfId="0" applyFont="1" applyFill="1" applyBorder="1" applyAlignment="1">
      <alignment vertical="center"/>
    </xf>
    <xf numFmtId="41" fontId="17" fillId="6" borderId="54" xfId="0" applyNumberFormat="1" applyFont="1" applyFill="1" applyBorder="1" applyAlignment="1">
      <alignment vertical="center"/>
    </xf>
    <xf numFmtId="41" fontId="15" fillId="0" borderId="51" xfId="1" applyNumberFormat="1" applyFont="1" applyBorder="1" applyAlignment="1">
      <alignment vertical="center"/>
    </xf>
    <xf numFmtId="41" fontId="15" fillId="0" borderId="51" xfId="1" applyFont="1" applyBorder="1" applyAlignment="1">
      <alignment vertical="center"/>
    </xf>
    <xf numFmtId="41" fontId="15" fillId="0" borderId="57" xfId="0" applyNumberFormat="1" applyFont="1" applyBorder="1" applyAlignment="1">
      <alignment horizontal="right" vertical="center" wrapText="1"/>
    </xf>
    <xf numFmtId="0" fontId="15" fillId="0" borderId="57" xfId="0" applyFont="1" applyBorder="1" applyAlignment="1">
      <alignment horizontal="center" vertical="center" wrapText="1"/>
    </xf>
    <xf numFmtId="41" fontId="15" fillId="5" borderId="57" xfId="0" applyNumberFormat="1" applyFont="1" applyFill="1" applyBorder="1" applyAlignment="1">
      <alignment horizontal="right" vertical="center"/>
    </xf>
    <xf numFmtId="0" fontId="15" fillId="5" borderId="57" xfId="0" applyFont="1" applyFill="1" applyBorder="1" applyAlignment="1">
      <alignment horizontal="center" vertical="center"/>
    </xf>
    <xf numFmtId="41" fontId="17" fillId="5" borderId="57" xfId="0" applyNumberFormat="1" applyFont="1" applyFill="1" applyBorder="1" applyAlignment="1">
      <alignment vertical="center"/>
    </xf>
    <xf numFmtId="41" fontId="23" fillId="5" borderId="19" xfId="1" applyFont="1" applyFill="1" applyBorder="1" applyAlignment="1">
      <alignment vertical="center"/>
    </xf>
    <xf numFmtId="41" fontId="15" fillId="5" borderId="57" xfId="0" applyNumberFormat="1" applyFont="1" applyFill="1" applyBorder="1" applyAlignment="1">
      <alignment horizontal="right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vertical="center" shrinkToFit="1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41" fontId="17" fillId="0" borderId="52" xfId="0" applyNumberFormat="1" applyFont="1" applyBorder="1" applyAlignment="1">
      <alignment vertical="center"/>
    </xf>
    <xf numFmtId="41" fontId="15" fillId="0" borderId="58" xfId="0" applyNumberFormat="1" applyFont="1" applyBorder="1" applyAlignment="1">
      <alignment vertical="center"/>
    </xf>
    <xf numFmtId="0" fontId="15" fillId="3" borderId="57" xfId="0" applyNumberFormat="1" applyFont="1" applyFill="1" applyBorder="1" applyAlignment="1">
      <alignment horizontal="right" vertical="center"/>
    </xf>
    <xf numFmtId="0" fontId="15" fillId="3" borderId="57" xfId="0" applyFont="1" applyFill="1" applyBorder="1" applyAlignment="1">
      <alignment horizontal="center" vertical="center"/>
    </xf>
    <xf numFmtId="0" fontId="15" fillId="0" borderId="57" xfId="0" applyNumberFormat="1" applyFont="1" applyBorder="1" applyAlignment="1">
      <alignment horizontal="right" vertical="center"/>
    </xf>
    <xf numFmtId="0" fontId="15" fillId="0" borderId="57" xfId="0" applyFont="1" applyBorder="1" applyAlignment="1">
      <alignment horizontal="center" vertical="center"/>
    </xf>
    <xf numFmtId="41" fontId="15" fillId="4" borderId="57" xfId="0" applyNumberFormat="1" applyFont="1" applyFill="1" applyBorder="1" applyAlignment="1">
      <alignment horizontal="right" vertical="center"/>
    </xf>
    <xf numFmtId="0" fontId="15" fillId="4" borderId="57" xfId="0" applyFont="1" applyFill="1" applyBorder="1" applyAlignment="1">
      <alignment horizontal="center" vertical="center"/>
    </xf>
    <xf numFmtId="0" fontId="15" fillId="0" borderId="57" xfId="0" applyNumberFormat="1" applyFont="1" applyBorder="1" applyAlignment="1">
      <alignment horizontal="right" vertical="center" wrapText="1"/>
    </xf>
    <xf numFmtId="41" fontId="15" fillId="0" borderId="58" xfId="0" applyNumberFormat="1" applyFont="1" applyBorder="1" applyAlignment="1">
      <alignment vertical="center" wrapText="1"/>
    </xf>
    <xf numFmtId="0" fontId="15" fillId="0" borderId="57" xfId="0" applyNumberFormat="1" applyFont="1" applyBorder="1" applyAlignment="1">
      <alignment horizontal="right" vertical="center" shrinkToFit="1"/>
    </xf>
    <xf numFmtId="41" fontId="15" fillId="5" borderId="51" xfId="1" applyFont="1" applyFill="1" applyBorder="1" applyAlignment="1">
      <alignment vertical="center"/>
    </xf>
    <xf numFmtId="41" fontId="15" fillId="0" borderId="16" xfId="0" applyNumberFormat="1" applyFont="1" applyBorder="1" applyAlignment="1">
      <alignment horizontal="right" vertical="center" wrapText="1"/>
    </xf>
    <xf numFmtId="41" fontId="17" fillId="0" borderId="52" xfId="0" applyNumberFormat="1" applyFont="1" applyBorder="1" applyAlignment="1">
      <alignment vertical="center" wrapText="1"/>
    </xf>
    <xf numFmtId="41" fontId="15" fillId="0" borderId="57" xfId="0" applyNumberFormat="1" applyFont="1" applyBorder="1" applyAlignment="1">
      <alignment horizontal="right" vertical="center" shrinkToFit="1"/>
    </xf>
    <xf numFmtId="41" fontId="17" fillId="0" borderId="58" xfId="0" applyNumberFormat="1" applyFont="1" applyBorder="1" applyAlignment="1">
      <alignment vertical="center" wrapText="1"/>
    </xf>
    <xf numFmtId="0" fontId="15" fillId="0" borderId="57" xfId="0" applyFont="1" applyBorder="1" applyAlignment="1">
      <alignment vertical="center"/>
    </xf>
    <xf numFmtId="0" fontId="15" fillId="0" borderId="57" xfId="0" applyFont="1" applyBorder="1" applyAlignment="1">
      <alignment horizontal="left" vertical="center"/>
    </xf>
    <xf numFmtId="0" fontId="15" fillId="0" borderId="57" xfId="0" applyFont="1" applyBorder="1" applyAlignment="1">
      <alignment horizontal="right" vertical="center" shrinkToFit="1"/>
    </xf>
    <xf numFmtId="41" fontId="15" fillId="4" borderId="57" xfId="0" applyNumberFormat="1" applyFont="1" applyFill="1" applyBorder="1" applyAlignment="1">
      <alignment horizontal="right" vertical="center" wrapText="1"/>
    </xf>
    <xf numFmtId="0" fontId="15" fillId="4" borderId="57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vertical="center"/>
    </xf>
    <xf numFmtId="41" fontId="15" fillId="5" borderId="53" xfId="1" applyNumberFormat="1" applyFont="1" applyFill="1" applyBorder="1" applyAlignment="1">
      <alignment vertical="center"/>
    </xf>
    <xf numFmtId="0" fontId="16" fillId="5" borderId="59" xfId="0" applyFont="1" applyFill="1" applyBorder="1" applyAlignment="1">
      <alignment vertical="center" wrapText="1"/>
    </xf>
    <xf numFmtId="0" fontId="16" fillId="5" borderId="60" xfId="0" applyFont="1" applyFill="1" applyBorder="1" applyAlignment="1">
      <alignment vertical="center" wrapText="1"/>
    </xf>
    <xf numFmtId="0" fontId="16" fillId="4" borderId="60" xfId="0" applyFont="1" applyFill="1" applyBorder="1" applyAlignment="1">
      <alignment vertical="center" wrapText="1"/>
    </xf>
    <xf numFmtId="41" fontId="16" fillId="5" borderId="60" xfId="1" applyFont="1" applyFill="1" applyBorder="1" applyAlignment="1">
      <alignment vertical="center" wrapText="1"/>
    </xf>
    <xf numFmtId="41" fontId="20" fillId="5" borderId="60" xfId="0" applyNumberFormat="1" applyFont="1" applyFill="1" applyBorder="1" applyAlignment="1">
      <alignment vertical="center" wrapText="1"/>
    </xf>
    <xf numFmtId="41" fontId="20" fillId="4" borderId="60" xfId="1" applyFont="1" applyFill="1" applyBorder="1" applyAlignment="1">
      <alignment vertical="center" wrapText="1"/>
    </xf>
    <xf numFmtId="41" fontId="20" fillId="0" borderId="60" xfId="0" applyNumberFormat="1" applyFont="1" applyFill="1" applyBorder="1" applyAlignment="1">
      <alignment vertical="center" wrapText="1"/>
    </xf>
    <xf numFmtId="177" fontId="20" fillId="0" borderId="60" xfId="0" applyNumberFormat="1" applyFont="1" applyFill="1" applyBorder="1" applyAlignment="1">
      <alignment vertical="center" wrapText="1"/>
    </xf>
    <xf numFmtId="9" fontId="20" fillId="5" borderId="60" xfId="0" applyNumberFormat="1" applyFont="1" applyFill="1" applyBorder="1" applyAlignment="1">
      <alignment vertical="center" wrapText="1"/>
    </xf>
    <xf numFmtId="0" fontId="16" fillId="0" borderId="60" xfId="0" applyFont="1" applyBorder="1" applyAlignment="1">
      <alignment vertical="center" wrapText="1"/>
    </xf>
    <xf numFmtId="41" fontId="20" fillId="4" borderId="60" xfId="0" applyNumberFormat="1" applyFont="1" applyFill="1" applyBorder="1" applyAlignment="1">
      <alignment vertical="center" wrapText="1"/>
    </xf>
    <xf numFmtId="9" fontId="20" fillId="6" borderId="60" xfId="0" applyNumberFormat="1" applyFont="1" applyFill="1" applyBorder="1" applyAlignment="1">
      <alignment vertical="center" wrapText="1"/>
    </xf>
    <xf numFmtId="0" fontId="16" fillId="0" borderId="60" xfId="0" applyFont="1" applyBorder="1" applyAlignment="1">
      <alignment horizontal="left" vertical="center" wrapText="1"/>
    </xf>
    <xf numFmtId="0" fontId="16" fillId="0" borderId="60" xfId="0" applyFont="1" applyBorder="1" applyAlignment="1">
      <alignment horizontal="left" vertical="center" shrinkToFit="1"/>
    </xf>
    <xf numFmtId="41" fontId="16" fillId="0" borderId="60" xfId="0" applyNumberFormat="1" applyFont="1" applyFill="1" applyBorder="1" applyAlignment="1">
      <alignment vertical="center" wrapText="1"/>
    </xf>
    <xf numFmtId="9" fontId="20" fillId="0" borderId="60" xfId="0" applyNumberFormat="1" applyFont="1" applyFill="1" applyBorder="1" applyAlignment="1">
      <alignment vertical="center" wrapText="1"/>
    </xf>
    <xf numFmtId="9" fontId="16" fillId="5" borderId="60" xfId="0" applyNumberFormat="1" applyFont="1" applyFill="1" applyBorder="1" applyAlignment="1">
      <alignment vertical="center" wrapText="1"/>
    </xf>
    <xf numFmtId="0" fontId="14" fillId="0" borderId="60" xfId="0" applyFont="1" applyBorder="1" applyAlignment="1">
      <alignment vertical="center"/>
    </xf>
    <xf numFmtId="0" fontId="15" fillId="0" borderId="60" xfId="0" applyFont="1" applyBorder="1" applyAlignment="1">
      <alignment vertical="center" shrinkToFit="1"/>
    </xf>
    <xf numFmtId="41" fontId="15" fillId="0" borderId="60" xfId="1" applyFont="1" applyBorder="1" applyAlignment="1">
      <alignment vertical="center"/>
    </xf>
    <xf numFmtId="0" fontId="16" fillId="0" borderId="64" xfId="0" applyFont="1" applyBorder="1" applyAlignment="1">
      <alignment vertical="center" wrapText="1"/>
    </xf>
    <xf numFmtId="0" fontId="16" fillId="0" borderId="61" xfId="0" applyFont="1" applyBorder="1" applyAlignment="1">
      <alignment vertical="center" wrapText="1"/>
    </xf>
    <xf numFmtId="41" fontId="16" fillId="0" borderId="61" xfId="0" applyNumberFormat="1" applyFont="1" applyBorder="1" applyAlignment="1">
      <alignment vertical="center" wrapText="1"/>
    </xf>
    <xf numFmtId="176" fontId="16" fillId="0" borderId="61" xfId="0" applyNumberFormat="1" applyFont="1" applyBorder="1" applyAlignment="1">
      <alignment vertical="center" wrapText="1"/>
    </xf>
    <xf numFmtId="9" fontId="16" fillId="0" borderId="61" xfId="0" applyNumberFormat="1" applyFont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0" fontId="16" fillId="0" borderId="66" xfId="0" applyFont="1" applyBorder="1" applyAlignment="1">
      <alignment vertical="center" wrapText="1"/>
    </xf>
    <xf numFmtId="41" fontId="16" fillId="0" borderId="66" xfId="0" applyNumberFormat="1" applyFont="1" applyBorder="1" applyAlignment="1">
      <alignment vertical="center" wrapText="1"/>
    </xf>
    <xf numFmtId="9" fontId="20" fillId="4" borderId="60" xfId="0" applyNumberFormat="1" applyFont="1" applyFill="1" applyBorder="1" applyAlignment="1">
      <alignment vertical="center" wrapText="1"/>
    </xf>
    <xf numFmtId="41" fontId="15" fillId="0" borderId="67" xfId="1" applyFont="1" applyBorder="1" applyAlignment="1">
      <alignment vertical="center"/>
    </xf>
    <xf numFmtId="0" fontId="15" fillId="0" borderId="68" xfId="0" applyNumberFormat="1" applyFont="1" applyBorder="1" applyAlignment="1">
      <alignment horizontal="right" vertical="center"/>
    </xf>
    <xf numFmtId="3" fontId="15" fillId="0" borderId="68" xfId="0" applyNumberFormat="1" applyFont="1" applyBorder="1" applyAlignment="1">
      <alignment horizontal="right" vertical="center"/>
    </xf>
    <xf numFmtId="41" fontId="15" fillId="0" borderId="68" xfId="0" applyNumberFormat="1" applyFont="1" applyBorder="1" applyAlignment="1">
      <alignment horizontal="right" vertical="center" wrapText="1"/>
    </xf>
    <xf numFmtId="41" fontId="15" fillId="0" borderId="0" xfId="1" applyFont="1" applyAlignment="1">
      <alignment vertical="center"/>
    </xf>
    <xf numFmtId="0" fontId="15" fillId="0" borderId="1" xfId="0" applyFont="1" applyBorder="1" applyAlignment="1">
      <alignment vertical="center"/>
    </xf>
    <xf numFmtId="41" fontId="15" fillId="0" borderId="69" xfId="1" applyFont="1" applyBorder="1" applyAlignment="1">
      <alignment vertical="center"/>
    </xf>
    <xf numFmtId="41" fontId="15" fillId="5" borderId="68" xfId="0" applyNumberFormat="1" applyFont="1" applyFill="1" applyBorder="1" applyAlignment="1">
      <alignment vertical="center" wrapText="1"/>
    </xf>
    <xf numFmtId="41" fontId="17" fillId="0" borderId="3" xfId="0" applyNumberFormat="1" applyFont="1" applyBorder="1" applyAlignment="1">
      <alignment vertical="center"/>
    </xf>
    <xf numFmtId="176" fontId="15" fillId="0" borderId="1" xfId="1" applyNumberFormat="1" applyFont="1" applyBorder="1" applyAlignment="1">
      <alignment vertical="center"/>
    </xf>
    <xf numFmtId="176" fontId="17" fillId="4" borderId="1" xfId="0" applyNumberFormat="1" applyFont="1" applyFill="1" applyBorder="1" applyAlignment="1">
      <alignment vertical="center"/>
    </xf>
    <xf numFmtId="41" fontId="20" fillId="0" borderId="20" xfId="0" applyNumberFormat="1" applyFont="1" applyBorder="1" applyAlignment="1">
      <alignment horizontal="center" vertical="center" shrinkToFit="1"/>
    </xf>
    <xf numFmtId="41" fontId="20" fillId="0" borderId="26" xfId="0" applyNumberFormat="1" applyFont="1" applyBorder="1" applyAlignment="1">
      <alignment horizontal="center" vertical="center" wrapText="1"/>
    </xf>
    <xf numFmtId="41" fontId="15" fillId="8" borderId="0" xfId="1" applyFont="1" applyFill="1" applyAlignment="1">
      <alignment vertical="center"/>
    </xf>
    <xf numFmtId="41" fontId="15" fillId="5" borderId="69" xfId="1" applyFont="1" applyFill="1" applyBorder="1" applyAlignment="1">
      <alignment vertical="center"/>
    </xf>
    <xf numFmtId="41" fontId="15" fillId="0" borderId="57" xfId="0" applyNumberFormat="1" applyFont="1" applyBorder="1" applyAlignment="1">
      <alignment horizontal="right" vertical="center"/>
    </xf>
    <xf numFmtId="41" fontId="15" fillId="0" borderId="68" xfId="0" applyNumberFormat="1" applyFont="1" applyBorder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1" xfId="0" applyFont="1" applyBorder="1" applyAlignment="1">
      <alignment vertical="center"/>
    </xf>
    <xf numFmtId="176" fontId="17" fillId="0" borderId="1" xfId="1" applyNumberFormat="1" applyFont="1" applyBorder="1" applyAlignment="1">
      <alignment vertical="center"/>
    </xf>
    <xf numFmtId="176" fontId="17" fillId="0" borderId="38" xfId="1" applyNumberFormat="1" applyFont="1" applyBorder="1" applyAlignment="1">
      <alignment vertical="center"/>
    </xf>
    <xf numFmtId="176" fontId="17" fillId="4" borderId="38" xfId="1" applyNumberFormat="1" applyFont="1" applyFill="1" applyBorder="1" applyAlignment="1">
      <alignment vertical="center"/>
    </xf>
    <xf numFmtId="176" fontId="20" fillId="0" borderId="60" xfId="0" applyNumberFormat="1" applyFont="1" applyFill="1" applyBorder="1" applyAlignment="1">
      <alignment horizontal="right" vertical="center" wrapText="1"/>
    </xf>
    <xf numFmtId="176" fontId="16" fillId="0" borderId="60" xfId="1" applyNumberFormat="1" applyFont="1" applyFill="1" applyBorder="1" applyAlignment="1">
      <alignment horizontal="right" vertical="center" wrapText="1"/>
    </xf>
    <xf numFmtId="176" fontId="20" fillId="5" borderId="60" xfId="1" applyNumberFormat="1" applyFont="1" applyFill="1" applyBorder="1" applyAlignment="1">
      <alignment horizontal="right" vertical="center" wrapText="1"/>
    </xf>
    <xf numFmtId="176" fontId="20" fillId="6" borderId="60" xfId="1" applyNumberFormat="1" applyFont="1" applyFill="1" applyBorder="1" applyAlignment="1">
      <alignment horizontal="right" vertical="center" wrapText="1"/>
    </xf>
    <xf numFmtId="41" fontId="15" fillId="0" borderId="60" xfId="1" applyFont="1" applyBorder="1" applyAlignment="1">
      <alignment horizontal="right" vertical="center"/>
    </xf>
    <xf numFmtId="41" fontId="15" fillId="4" borderId="60" xfId="1" applyFont="1" applyFill="1" applyBorder="1" applyAlignment="1">
      <alignment horizontal="right" vertical="center"/>
    </xf>
    <xf numFmtId="41" fontId="16" fillId="0" borderId="60" xfId="1" applyFont="1" applyFill="1" applyBorder="1" applyAlignment="1">
      <alignment horizontal="right" vertical="center" wrapText="1"/>
    </xf>
    <xf numFmtId="176" fontId="16" fillId="0" borderId="26" xfId="1" applyNumberFormat="1" applyFont="1" applyBorder="1" applyAlignment="1">
      <alignment vertical="center" wrapText="1"/>
    </xf>
    <xf numFmtId="41" fontId="16" fillId="0" borderId="26" xfId="1" applyFont="1" applyBorder="1" applyAlignment="1">
      <alignment horizontal="right" vertical="center" wrapText="1"/>
    </xf>
    <xf numFmtId="176" fontId="16" fillId="5" borderId="26" xfId="0" applyNumberFormat="1" applyFont="1" applyFill="1" applyBorder="1" applyAlignment="1">
      <alignment horizontal="right" vertical="center" wrapText="1"/>
    </xf>
    <xf numFmtId="176" fontId="16" fillId="0" borderId="26" xfId="0" applyNumberFormat="1" applyFont="1" applyBorder="1" applyAlignment="1">
      <alignment horizontal="right" vertical="center" wrapText="1"/>
    </xf>
    <xf numFmtId="176" fontId="16" fillId="0" borderId="61" xfId="0" applyNumberFormat="1" applyFont="1" applyBorder="1" applyAlignment="1">
      <alignment horizontal="right" vertical="center" wrapText="1"/>
    </xf>
    <xf numFmtId="176" fontId="16" fillId="0" borderId="66" xfId="0" applyNumberFormat="1" applyFont="1" applyBorder="1" applyAlignment="1">
      <alignment horizontal="right" vertical="center" wrapText="1"/>
    </xf>
    <xf numFmtId="176" fontId="20" fillId="0" borderId="21" xfId="0" applyNumberFormat="1" applyFont="1" applyBorder="1" applyAlignment="1">
      <alignment horizontal="right" vertical="center" wrapText="1"/>
    </xf>
    <xf numFmtId="176" fontId="16" fillId="0" borderId="26" xfId="1" applyNumberFormat="1" applyFont="1" applyBorder="1" applyAlignment="1">
      <alignment horizontal="right" vertical="center" wrapText="1"/>
    </xf>
    <xf numFmtId="176" fontId="17" fillId="4" borderId="26" xfId="0" applyNumberFormat="1" applyFont="1" applyFill="1" applyBorder="1" applyAlignment="1">
      <alignment vertical="center"/>
    </xf>
    <xf numFmtId="9" fontId="20" fillId="0" borderId="61" xfId="0" applyNumberFormat="1" applyFont="1" applyBorder="1" applyAlignment="1">
      <alignment vertical="center" wrapText="1"/>
    </xf>
    <xf numFmtId="41" fontId="16" fillId="0" borderId="61" xfId="1" applyFont="1" applyBorder="1" applyAlignment="1">
      <alignment vertical="center" wrapText="1"/>
    </xf>
    <xf numFmtId="41" fontId="16" fillId="0" borderId="61" xfId="1" applyFont="1" applyBorder="1" applyAlignment="1">
      <alignment horizontal="center" vertical="center" wrapText="1"/>
    </xf>
    <xf numFmtId="41" fontId="16" fillId="0" borderId="26" xfId="1" applyFont="1" applyBorder="1" applyAlignment="1">
      <alignment horizontal="center" vertical="center" wrapText="1"/>
    </xf>
    <xf numFmtId="0" fontId="16" fillId="5" borderId="70" xfId="0" applyFont="1" applyFill="1" applyBorder="1" applyAlignment="1">
      <alignment vertical="center" wrapText="1"/>
    </xf>
    <xf numFmtId="0" fontId="16" fillId="5" borderId="71" xfId="0" applyFont="1" applyFill="1" applyBorder="1" applyAlignment="1">
      <alignment vertical="center" wrapText="1"/>
    </xf>
    <xf numFmtId="9" fontId="16" fillId="5" borderId="26" xfId="10" applyFont="1" applyFill="1" applyBorder="1" applyAlignment="1">
      <alignment vertical="center" wrapText="1"/>
    </xf>
    <xf numFmtId="176" fontId="20" fillId="4" borderId="26" xfId="1" applyNumberFormat="1" applyFont="1" applyFill="1" applyBorder="1" applyAlignment="1">
      <alignment vertical="center" wrapText="1"/>
    </xf>
    <xf numFmtId="0" fontId="7" fillId="0" borderId="51" xfId="0" applyFont="1" applyBorder="1" applyAlignment="1">
      <alignment vertical="center"/>
    </xf>
    <xf numFmtId="41" fontId="15" fillId="0" borderId="16" xfId="0" applyNumberFormat="1" applyFont="1" applyBorder="1" applyAlignment="1">
      <alignment vertical="center"/>
    </xf>
    <xf numFmtId="0" fontId="15" fillId="0" borderId="16" xfId="0" applyFont="1" applyBorder="1" applyAlignment="1">
      <alignment horizontal="right" vertical="center"/>
    </xf>
    <xf numFmtId="41" fontId="15" fillId="0" borderId="16" xfId="0" applyNumberFormat="1" applyFont="1" applyBorder="1" applyAlignment="1">
      <alignment horizontal="right" vertical="center"/>
    </xf>
    <xf numFmtId="41" fontId="15" fillId="0" borderId="52" xfId="0" applyNumberFormat="1" applyFont="1" applyBorder="1" applyAlignment="1">
      <alignment horizontal="right" vertical="center"/>
    </xf>
    <xf numFmtId="0" fontId="15" fillId="2" borderId="51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/>
    </xf>
    <xf numFmtId="0" fontId="15" fillId="2" borderId="69" xfId="0" applyFont="1" applyFill="1" applyBorder="1" applyAlignment="1">
      <alignment horizontal="center" vertical="center" wrapText="1"/>
    </xf>
    <xf numFmtId="41" fontId="17" fillId="5" borderId="73" xfId="1" applyNumberFormat="1" applyFont="1" applyFill="1" applyBorder="1" applyAlignment="1">
      <alignment vertical="center"/>
    </xf>
    <xf numFmtId="41" fontId="15" fillId="5" borderId="72" xfId="0" applyNumberFormat="1" applyFont="1" applyFill="1" applyBorder="1" applyAlignment="1">
      <alignment vertical="center"/>
    </xf>
    <xf numFmtId="41" fontId="15" fillId="5" borderId="68" xfId="0" applyNumberFormat="1" applyFont="1" applyFill="1" applyBorder="1" applyAlignment="1">
      <alignment vertical="center"/>
    </xf>
    <xf numFmtId="41" fontId="17" fillId="4" borderId="73" xfId="1" applyNumberFormat="1" applyFont="1" applyFill="1" applyBorder="1" applyAlignment="1">
      <alignment vertical="center"/>
    </xf>
    <xf numFmtId="41" fontId="17" fillId="4" borderId="72" xfId="1" applyNumberFormat="1" applyFont="1" applyFill="1" applyBorder="1" applyAlignment="1">
      <alignment vertical="center"/>
    </xf>
    <xf numFmtId="41" fontId="17" fillId="4" borderId="72" xfId="1" applyFont="1" applyFill="1" applyBorder="1" applyAlignment="1">
      <alignment vertical="center"/>
    </xf>
    <xf numFmtId="41" fontId="15" fillId="4" borderId="72" xfId="1" applyFont="1" applyFill="1" applyBorder="1" applyAlignment="1">
      <alignment vertical="center"/>
    </xf>
    <xf numFmtId="41" fontId="15" fillId="4" borderId="72" xfId="0" applyNumberFormat="1" applyFont="1" applyFill="1" applyBorder="1" applyAlignment="1">
      <alignment vertical="center"/>
    </xf>
    <xf numFmtId="41" fontId="17" fillId="4" borderId="68" xfId="0" applyNumberFormat="1" applyFont="1" applyFill="1" applyBorder="1" applyAlignment="1">
      <alignment vertical="center"/>
    </xf>
    <xf numFmtId="0" fontId="15" fillId="0" borderId="73" xfId="0" applyFont="1" applyBorder="1" applyAlignment="1">
      <alignment vertical="center"/>
    </xf>
    <xf numFmtId="41" fontId="15" fillId="0" borderId="73" xfId="1" applyNumberFormat="1" applyFont="1" applyBorder="1" applyAlignment="1">
      <alignment vertical="center"/>
    </xf>
    <xf numFmtId="41" fontId="15" fillId="0" borderId="73" xfId="1" applyFont="1" applyBorder="1" applyAlignment="1">
      <alignment vertical="center"/>
    </xf>
    <xf numFmtId="41" fontId="15" fillId="0" borderId="72" xfId="1" applyFont="1" applyBorder="1" applyAlignment="1">
      <alignment vertical="center"/>
    </xf>
    <xf numFmtId="41" fontId="15" fillId="5" borderId="72" xfId="1" applyNumberFormat="1" applyFont="1" applyFill="1" applyBorder="1" applyAlignment="1">
      <alignment vertical="center"/>
    </xf>
    <xf numFmtId="0" fontId="15" fillId="0" borderId="72" xfId="0" applyFont="1" applyBorder="1" applyAlignment="1">
      <alignment vertical="center" wrapText="1"/>
    </xf>
    <xf numFmtId="41" fontId="17" fillId="0" borderId="68" xfId="0" applyNumberFormat="1" applyFont="1" applyBorder="1" applyAlignment="1">
      <alignment vertical="center" wrapText="1"/>
    </xf>
    <xf numFmtId="0" fontId="15" fillId="0" borderId="69" xfId="0" applyFont="1" applyBorder="1" applyAlignment="1">
      <alignment vertical="center"/>
    </xf>
    <xf numFmtId="41" fontId="15" fillId="0" borderId="69" xfId="1" applyNumberFormat="1" applyFont="1" applyBorder="1" applyAlignment="1">
      <alignment vertical="center"/>
    </xf>
    <xf numFmtId="0" fontId="15" fillId="0" borderId="67" xfId="0" applyFont="1" applyBorder="1" applyAlignment="1">
      <alignment vertical="center" wrapText="1"/>
    </xf>
    <xf numFmtId="0" fontId="15" fillId="0" borderId="59" xfId="0" applyNumberFormat="1" applyFont="1" applyBorder="1" applyAlignment="1">
      <alignment horizontal="right" vertical="center" shrinkToFit="1"/>
    </xf>
    <xf numFmtId="0" fontId="15" fillId="0" borderId="59" xfId="0" applyFont="1" applyBorder="1" applyAlignment="1">
      <alignment horizontal="center" vertical="center" wrapText="1"/>
    </xf>
    <xf numFmtId="41" fontId="15" fillId="5" borderId="73" xfId="1" applyFont="1" applyFill="1" applyBorder="1" applyAlignment="1">
      <alignment vertical="center"/>
    </xf>
    <xf numFmtId="41" fontId="15" fillId="5" borderId="73" xfId="1" applyNumberFormat="1" applyFont="1" applyFill="1" applyBorder="1" applyAlignment="1">
      <alignment vertical="center"/>
    </xf>
    <xf numFmtId="41" fontId="17" fillId="5" borderId="68" xfId="0" applyNumberFormat="1" applyFont="1" applyFill="1" applyBorder="1" applyAlignment="1">
      <alignment vertical="center" wrapText="1"/>
    </xf>
    <xf numFmtId="0" fontId="15" fillId="4" borderId="72" xfId="0" applyFont="1" applyFill="1" applyBorder="1" applyAlignment="1">
      <alignment vertical="center"/>
    </xf>
    <xf numFmtId="41" fontId="15" fillId="0" borderId="59" xfId="0" applyNumberFormat="1" applyFont="1" applyBorder="1" applyAlignment="1">
      <alignment horizontal="right" vertical="center" wrapText="1"/>
    </xf>
    <xf numFmtId="0" fontId="15" fillId="0" borderId="72" xfId="0" applyFont="1" applyBorder="1" applyAlignment="1">
      <alignment vertical="center"/>
    </xf>
    <xf numFmtId="41" fontId="17" fillId="0" borderId="68" xfId="0" applyNumberFormat="1" applyFont="1" applyBorder="1" applyAlignment="1">
      <alignment vertical="center"/>
    </xf>
    <xf numFmtId="0" fontId="15" fillId="0" borderId="72" xfId="0" applyFont="1" applyBorder="1" applyAlignment="1">
      <alignment horizontal="left" vertical="center"/>
    </xf>
    <xf numFmtId="41" fontId="15" fillId="0" borderId="68" xfId="0" applyNumberFormat="1" applyFont="1" applyBorder="1" applyAlignment="1">
      <alignment vertical="center"/>
    </xf>
    <xf numFmtId="0" fontId="15" fillId="0" borderId="74" xfId="0" applyFont="1" applyBorder="1" applyAlignment="1">
      <alignment horizontal="center" vertical="center" wrapText="1"/>
    </xf>
    <xf numFmtId="41" fontId="15" fillId="0" borderId="75" xfId="0" applyNumberFormat="1" applyFont="1" applyBorder="1" applyAlignment="1">
      <alignment vertical="center" wrapText="1"/>
    </xf>
    <xf numFmtId="41" fontId="17" fillId="4" borderId="73" xfId="1" applyFont="1" applyFill="1" applyBorder="1" applyAlignment="1">
      <alignment vertical="center"/>
    </xf>
    <xf numFmtId="0" fontId="15" fillId="4" borderId="72" xfId="0" applyFont="1" applyFill="1" applyBorder="1" applyAlignment="1">
      <alignment vertical="center" wrapText="1"/>
    </xf>
    <xf numFmtId="41" fontId="15" fillId="4" borderId="68" xfId="0" applyNumberFormat="1" applyFont="1" applyFill="1" applyBorder="1" applyAlignment="1">
      <alignment vertical="center" wrapText="1"/>
    </xf>
    <xf numFmtId="41" fontId="17" fillId="0" borderId="73" xfId="1" applyNumberFormat="1" applyFont="1" applyBorder="1" applyAlignment="1">
      <alignment vertical="center"/>
    </xf>
    <xf numFmtId="41" fontId="17" fillId="0" borderId="73" xfId="1" applyFont="1" applyBorder="1" applyAlignment="1">
      <alignment vertical="center"/>
    </xf>
    <xf numFmtId="0" fontId="15" fillId="5" borderId="69" xfId="0" applyFont="1" applyFill="1" applyBorder="1" applyAlignment="1">
      <alignment vertical="center"/>
    </xf>
    <xf numFmtId="41" fontId="15" fillId="5" borderId="69" xfId="1" applyNumberFormat="1" applyFont="1" applyFill="1" applyBorder="1" applyAlignment="1">
      <alignment vertical="center"/>
    </xf>
    <xf numFmtId="41" fontId="15" fillId="5" borderId="67" xfId="1" applyFont="1" applyFill="1" applyBorder="1" applyAlignment="1">
      <alignment vertical="center"/>
    </xf>
    <xf numFmtId="0" fontId="15" fillId="5" borderId="72" xfId="0" applyFont="1" applyFill="1" applyBorder="1" applyAlignment="1">
      <alignment vertical="center"/>
    </xf>
    <xf numFmtId="0" fontId="15" fillId="5" borderId="73" xfId="0" applyFont="1" applyFill="1" applyBorder="1" applyAlignment="1">
      <alignment vertical="center"/>
    </xf>
    <xf numFmtId="41" fontId="17" fillId="5" borderId="68" xfId="0" applyNumberFormat="1" applyFont="1" applyFill="1" applyBorder="1" applyAlignment="1">
      <alignment vertical="center"/>
    </xf>
    <xf numFmtId="0" fontId="15" fillId="5" borderId="72" xfId="0" applyFont="1" applyFill="1" applyBorder="1" applyAlignment="1">
      <alignment vertical="center" wrapText="1"/>
    </xf>
    <xf numFmtId="41" fontId="15" fillId="5" borderId="67" xfId="1" applyNumberFormat="1" applyFont="1" applyFill="1" applyBorder="1" applyAlignment="1">
      <alignment vertical="center"/>
    </xf>
    <xf numFmtId="0" fontId="19" fillId="5" borderId="72" xfId="0" applyFont="1" applyFill="1" applyBorder="1" applyAlignment="1">
      <alignment vertical="center" shrinkToFit="1"/>
    </xf>
    <xf numFmtId="0" fontId="15" fillId="0" borderId="67" xfId="0" applyFont="1" applyBorder="1" applyAlignment="1">
      <alignment vertical="center" shrinkToFit="1"/>
    </xf>
    <xf numFmtId="41" fontId="15" fillId="5" borderId="72" xfId="1" applyFont="1" applyFill="1" applyBorder="1" applyAlignment="1">
      <alignment vertical="center"/>
    </xf>
    <xf numFmtId="0" fontId="19" fillId="0" borderId="72" xfId="0" applyFont="1" applyBorder="1" applyAlignment="1">
      <alignment vertical="center" shrinkToFit="1"/>
    </xf>
    <xf numFmtId="41" fontId="15" fillId="0" borderId="67" xfId="1" applyNumberFormat="1" applyFont="1" applyBorder="1" applyAlignment="1">
      <alignment vertical="center"/>
    </xf>
    <xf numFmtId="41" fontId="15" fillId="0" borderId="72" xfId="0" applyNumberFormat="1" applyFont="1" applyBorder="1" applyAlignment="1">
      <alignment vertical="center"/>
    </xf>
    <xf numFmtId="0" fontId="15" fillId="0" borderId="72" xfId="0" applyFont="1" applyBorder="1" applyAlignment="1">
      <alignment vertical="center" shrinkToFit="1"/>
    </xf>
    <xf numFmtId="41" fontId="17" fillId="0" borderId="72" xfId="1" applyNumberFormat="1" applyFont="1" applyBorder="1" applyAlignment="1">
      <alignment vertical="center"/>
    </xf>
    <xf numFmtId="41" fontId="17" fillId="0" borderId="72" xfId="1" applyFont="1" applyBorder="1" applyAlignment="1">
      <alignment vertical="center"/>
    </xf>
    <xf numFmtId="41" fontId="15" fillId="3" borderId="73" xfId="1" applyNumberFormat="1" applyFont="1" applyFill="1" applyBorder="1" applyAlignment="1">
      <alignment vertical="center"/>
    </xf>
    <xf numFmtId="41" fontId="15" fillId="3" borderId="72" xfId="1" applyNumberFormat="1" applyFont="1" applyFill="1" applyBorder="1" applyAlignment="1">
      <alignment vertical="center"/>
    </xf>
    <xf numFmtId="41" fontId="15" fillId="3" borderId="72" xfId="1" applyFont="1" applyFill="1" applyBorder="1" applyAlignment="1">
      <alignment vertical="center"/>
    </xf>
    <xf numFmtId="0" fontId="15" fillId="3" borderId="73" xfId="0" applyFont="1" applyFill="1" applyBorder="1" applyAlignment="1">
      <alignment vertical="center"/>
    </xf>
    <xf numFmtId="41" fontId="15" fillId="3" borderId="73" xfId="0" applyNumberFormat="1" applyFont="1" applyFill="1" applyBorder="1" applyAlignment="1">
      <alignment horizontal="right" vertical="center"/>
    </xf>
    <xf numFmtId="0" fontId="15" fillId="3" borderId="73" xfId="0" applyFont="1" applyFill="1" applyBorder="1" applyAlignment="1">
      <alignment horizontal="center" vertical="center"/>
    </xf>
    <xf numFmtId="41" fontId="17" fillId="3" borderId="73" xfId="0" applyNumberFormat="1" applyFont="1" applyFill="1" applyBorder="1" applyAlignment="1">
      <alignment vertical="center"/>
    </xf>
    <xf numFmtId="0" fontId="15" fillId="0" borderId="73" xfId="0" applyFont="1" applyBorder="1" applyAlignment="1">
      <alignment horizontal="center" vertical="center"/>
    </xf>
    <xf numFmtId="41" fontId="15" fillId="0" borderId="73" xfId="0" applyNumberFormat="1" applyFont="1" applyBorder="1" applyAlignment="1">
      <alignment vertical="center"/>
    </xf>
    <xf numFmtId="0" fontId="15" fillId="0" borderId="73" xfId="0" applyFont="1" applyBorder="1" applyAlignment="1">
      <alignment horizontal="center" vertical="center" wrapText="1"/>
    </xf>
    <xf numFmtId="41" fontId="15" fillId="0" borderId="73" xfId="0" applyNumberFormat="1" applyFont="1" applyBorder="1" applyAlignment="1">
      <alignment vertical="center" wrapText="1"/>
    </xf>
    <xf numFmtId="41" fontId="15" fillId="3" borderId="73" xfId="1" applyFont="1" applyFill="1" applyBorder="1" applyAlignment="1">
      <alignment vertical="center"/>
    </xf>
    <xf numFmtId="0" fontId="15" fillId="3" borderId="72" xfId="0" applyFont="1" applyFill="1" applyBorder="1" applyAlignment="1">
      <alignment vertical="center"/>
    </xf>
    <xf numFmtId="41" fontId="15" fillId="3" borderId="57" xfId="0" applyNumberFormat="1" applyFont="1" applyFill="1" applyBorder="1" applyAlignment="1">
      <alignment horizontal="right" vertical="center"/>
    </xf>
    <xf numFmtId="41" fontId="17" fillId="3" borderId="68" xfId="0" applyNumberFormat="1" applyFont="1" applyFill="1" applyBorder="1" applyAlignment="1">
      <alignment vertical="center"/>
    </xf>
    <xf numFmtId="41" fontId="17" fillId="3" borderId="73" xfId="1" applyNumberFormat="1" applyFont="1" applyFill="1" applyBorder="1" applyAlignment="1">
      <alignment vertical="center"/>
    </xf>
    <xf numFmtId="41" fontId="17" fillId="3" borderId="72" xfId="1" applyNumberFormat="1" applyFont="1" applyFill="1" applyBorder="1" applyAlignment="1">
      <alignment vertical="center"/>
    </xf>
    <xf numFmtId="41" fontId="17" fillId="3" borderId="72" xfId="1" applyFont="1" applyFill="1" applyBorder="1" applyAlignment="1">
      <alignment vertical="center"/>
    </xf>
    <xf numFmtId="0" fontId="15" fillId="0" borderId="73" xfId="0" applyFont="1" applyBorder="1" applyAlignment="1">
      <alignment vertical="center" shrinkToFit="1"/>
    </xf>
    <xf numFmtId="41" fontId="15" fillId="0" borderId="72" xfId="1" applyNumberFormat="1" applyFont="1" applyBorder="1" applyAlignment="1">
      <alignment vertical="center"/>
    </xf>
    <xf numFmtId="41" fontId="15" fillId="0" borderId="53" xfId="0" applyNumberFormat="1" applyFont="1" applyBorder="1" applyAlignment="1">
      <alignment vertical="center"/>
    </xf>
    <xf numFmtId="41" fontId="15" fillId="0" borderId="51" xfId="0" applyNumberFormat="1" applyFont="1" applyBorder="1" applyAlignment="1">
      <alignment vertical="center"/>
    </xf>
    <xf numFmtId="41" fontId="15" fillId="0" borderId="52" xfId="0" applyNumberFormat="1" applyFont="1" applyBorder="1" applyAlignment="1">
      <alignment vertical="center"/>
    </xf>
    <xf numFmtId="0" fontId="18" fillId="0" borderId="73" xfId="0" applyFont="1" applyBorder="1" applyAlignment="1">
      <alignment vertical="center" shrinkToFit="1"/>
    </xf>
    <xf numFmtId="41" fontId="17" fillId="3" borderId="73" xfId="1" applyFont="1" applyFill="1" applyBorder="1" applyAlignment="1">
      <alignment vertical="center"/>
    </xf>
    <xf numFmtId="0" fontId="15" fillId="0" borderId="67" xfId="0" applyFont="1" applyBorder="1" applyAlignment="1">
      <alignment vertical="center"/>
    </xf>
    <xf numFmtId="3" fontId="15" fillId="0" borderId="59" xfId="0" applyNumberFormat="1" applyFont="1" applyBorder="1" applyAlignment="1">
      <alignment horizontal="right" vertical="center"/>
    </xf>
    <xf numFmtId="0" fontId="15" fillId="0" borderId="59" xfId="0" applyFont="1" applyBorder="1" applyAlignment="1">
      <alignment horizontal="center" vertical="center"/>
    </xf>
    <xf numFmtId="41" fontId="15" fillId="0" borderId="57" xfId="1" applyFont="1" applyBorder="1" applyAlignment="1">
      <alignment vertical="center"/>
    </xf>
    <xf numFmtId="0" fontId="15" fillId="0" borderId="59" xfId="0" applyFont="1" applyBorder="1" applyAlignment="1">
      <alignment vertical="center"/>
    </xf>
    <xf numFmtId="3" fontId="15" fillId="0" borderId="58" xfId="0" applyNumberFormat="1" applyFont="1" applyBorder="1" applyAlignment="1">
      <alignment vertical="center"/>
    </xf>
    <xf numFmtId="0" fontId="15" fillId="0" borderId="59" xfId="0" applyNumberFormat="1" applyFont="1" applyBorder="1" applyAlignment="1">
      <alignment horizontal="right" vertical="center"/>
    </xf>
    <xf numFmtId="41" fontId="23" fillId="0" borderId="67" xfId="1" applyFont="1" applyBorder="1" applyAlignment="1">
      <alignment vertical="center"/>
    </xf>
    <xf numFmtId="41" fontId="15" fillId="0" borderId="76" xfId="1" applyNumberFormat="1" applyFont="1" applyBorder="1" applyAlignment="1">
      <alignment vertical="center"/>
    </xf>
    <xf numFmtId="41" fontId="15" fillId="0" borderId="76" xfId="1" applyFont="1" applyBorder="1" applyAlignment="1">
      <alignment vertical="center"/>
    </xf>
    <xf numFmtId="0" fontId="16" fillId="4" borderId="24" xfId="0" applyFont="1" applyFill="1" applyBorder="1" applyAlignment="1">
      <alignment horizontal="left" vertical="center" wrapText="1"/>
    </xf>
    <xf numFmtId="0" fontId="16" fillId="4" borderId="25" xfId="0" applyFont="1" applyFill="1" applyBorder="1" applyAlignment="1">
      <alignment horizontal="left" vertical="center" wrapText="1"/>
    </xf>
    <xf numFmtId="0" fontId="15" fillId="4" borderId="24" xfId="0" applyFont="1" applyFill="1" applyBorder="1" applyAlignment="1">
      <alignment horizontal="left" vertical="center"/>
    </xf>
    <xf numFmtId="0" fontId="15" fillId="4" borderId="25" xfId="0" applyFont="1" applyFill="1" applyBorder="1" applyAlignment="1">
      <alignment horizontal="left" vertical="center"/>
    </xf>
    <xf numFmtId="0" fontId="16" fillId="4" borderId="26" xfId="0" applyFont="1" applyFill="1" applyBorder="1" applyAlignment="1">
      <alignment horizontal="left" vertical="center" wrapText="1"/>
    </xf>
    <xf numFmtId="0" fontId="16" fillId="4" borderId="36" xfId="0" applyFont="1" applyFill="1" applyBorder="1" applyAlignment="1">
      <alignment horizontal="left" vertical="center" wrapText="1"/>
    </xf>
    <xf numFmtId="0" fontId="16" fillId="4" borderId="37" xfId="0" applyFont="1" applyFill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4" borderId="73" xfId="0" applyFont="1" applyFill="1" applyBorder="1" applyAlignment="1">
      <alignment vertical="center"/>
    </xf>
    <xf numFmtId="0" fontId="15" fillId="3" borderId="73" xfId="0" applyFont="1" applyFill="1" applyBorder="1" applyAlignment="1">
      <alignment vertical="center"/>
    </xf>
    <xf numFmtId="0" fontId="15" fillId="0" borderId="73" xfId="0" applyFont="1" applyBorder="1" applyAlignment="1">
      <alignment vertical="center"/>
    </xf>
    <xf numFmtId="0" fontId="29" fillId="0" borderId="10" xfId="0" applyFont="1" applyBorder="1" applyAlignment="1">
      <alignment horizontal="center" vertical="center" wrapText="1"/>
    </xf>
    <xf numFmtId="0" fontId="21" fillId="7" borderId="10" xfId="0" applyFont="1" applyFill="1" applyBorder="1" applyAlignment="1">
      <alignment horizontal="center" vertical="center" wrapText="1"/>
    </xf>
    <xf numFmtId="41" fontId="17" fillId="0" borderId="73" xfId="0" applyNumberFormat="1" applyFont="1" applyBorder="1" applyAlignment="1">
      <alignment vertical="center"/>
    </xf>
    <xf numFmtId="176" fontId="17" fillId="4" borderId="1" xfId="1" applyNumberFormat="1" applyFont="1" applyFill="1" applyBorder="1" applyAlignment="1">
      <alignment vertical="center"/>
    </xf>
    <xf numFmtId="176" fontId="15" fillId="0" borderId="38" xfId="1" applyNumberFormat="1" applyFont="1" applyBorder="1" applyAlignment="1">
      <alignment vertical="center"/>
    </xf>
    <xf numFmtId="0" fontId="16" fillId="5" borderId="78" xfId="0" applyFont="1" applyFill="1" applyBorder="1" applyAlignment="1">
      <alignment vertical="center" wrapText="1"/>
    </xf>
    <xf numFmtId="0" fontId="16" fillId="5" borderId="0" xfId="0" applyFont="1" applyFill="1" applyBorder="1" applyAlignment="1">
      <alignment vertical="center" wrapText="1"/>
    </xf>
    <xf numFmtId="0" fontId="16" fillId="5" borderId="79" xfId="0" applyFont="1" applyFill="1" applyBorder="1" applyAlignment="1">
      <alignment vertical="center" wrapText="1"/>
    </xf>
    <xf numFmtId="0" fontId="16" fillId="5" borderId="77" xfId="0" applyFont="1" applyFill="1" applyBorder="1" applyAlignment="1">
      <alignment vertical="center" wrapText="1"/>
    </xf>
    <xf numFmtId="0" fontId="16" fillId="4" borderId="77" xfId="0" applyFont="1" applyFill="1" applyBorder="1" applyAlignment="1">
      <alignment vertical="center" wrapText="1"/>
    </xf>
    <xf numFmtId="41" fontId="16" fillId="5" borderId="77" xfId="1" applyFont="1" applyFill="1" applyBorder="1" applyAlignment="1">
      <alignment vertical="center" wrapText="1"/>
    </xf>
    <xf numFmtId="41" fontId="20" fillId="5" borderId="77" xfId="0" applyNumberFormat="1" applyFont="1" applyFill="1" applyBorder="1" applyAlignment="1">
      <alignment vertical="center" wrapText="1"/>
    </xf>
    <xf numFmtId="41" fontId="20" fillId="4" borderId="77" xfId="0" applyNumberFormat="1" applyFont="1" applyFill="1" applyBorder="1" applyAlignment="1">
      <alignment vertical="center" wrapText="1"/>
    </xf>
    <xf numFmtId="41" fontId="17" fillId="4" borderId="60" xfId="1" applyFont="1" applyFill="1" applyBorder="1" applyAlignment="1">
      <alignment horizontal="right" vertical="center"/>
    </xf>
    <xf numFmtId="41" fontId="17" fillId="0" borderId="60" xfId="1" applyFont="1" applyBorder="1" applyAlignment="1">
      <alignment horizontal="right" vertical="center"/>
    </xf>
    <xf numFmtId="41" fontId="20" fillId="5" borderId="60" xfId="1" applyFont="1" applyFill="1" applyBorder="1" applyAlignment="1">
      <alignment horizontal="right" vertical="center" wrapText="1"/>
    </xf>
    <xf numFmtId="41" fontId="20" fillId="6" borderId="60" xfId="1" applyFont="1" applyFill="1" applyBorder="1" applyAlignment="1">
      <alignment horizontal="right" vertical="center" wrapText="1"/>
    </xf>
    <xf numFmtId="176" fontId="15" fillId="5" borderId="26" xfId="0" applyNumberFormat="1" applyFont="1" applyFill="1" applyBorder="1" applyAlignment="1">
      <alignment vertical="center"/>
    </xf>
    <xf numFmtId="176" fontId="20" fillId="0" borderId="26" xfId="1" applyNumberFormat="1" applyFont="1" applyBorder="1" applyAlignment="1">
      <alignment vertical="center" wrapText="1"/>
    </xf>
    <xf numFmtId="176" fontId="16" fillId="5" borderId="26" xfId="1" applyNumberFormat="1" applyFont="1" applyFill="1" applyBorder="1" applyAlignment="1">
      <alignment vertical="center" wrapText="1"/>
    </xf>
    <xf numFmtId="0" fontId="16" fillId="0" borderId="77" xfId="0" applyFont="1" applyBorder="1" applyAlignment="1">
      <alignment vertical="center" wrapText="1"/>
    </xf>
    <xf numFmtId="0" fontId="15" fillId="0" borderId="77" xfId="0" applyFont="1" applyBorder="1"/>
    <xf numFmtId="41" fontId="15" fillId="0" borderId="77" xfId="1" applyFont="1" applyBorder="1"/>
    <xf numFmtId="9" fontId="15" fillId="0" borderId="77" xfId="10" applyFont="1" applyBorder="1" applyAlignment="1"/>
    <xf numFmtId="176" fontId="20" fillId="5" borderId="77" xfId="1" applyNumberFormat="1" applyFont="1" applyFill="1" applyBorder="1" applyAlignment="1">
      <alignment vertical="center" wrapText="1"/>
    </xf>
    <xf numFmtId="9" fontId="20" fillId="5" borderId="77" xfId="10" applyFont="1" applyFill="1" applyBorder="1" applyAlignment="1">
      <alignment vertical="center" wrapText="1"/>
    </xf>
    <xf numFmtId="41" fontId="17" fillId="4" borderId="77" xfId="1" applyFont="1" applyFill="1" applyBorder="1"/>
    <xf numFmtId="9" fontId="17" fillId="4" borderId="77" xfId="10" applyFont="1" applyFill="1" applyBorder="1" applyAlignment="1"/>
    <xf numFmtId="0" fontId="16" fillId="0" borderId="70" xfId="0" applyFont="1" applyBorder="1" applyAlignment="1">
      <alignment horizontal="left" vertical="center" wrapText="1"/>
    </xf>
    <xf numFmtId="0" fontId="16" fillId="0" borderId="80" xfId="0" applyFont="1" applyBorder="1" applyAlignment="1">
      <alignment horizontal="left" vertical="center" wrapText="1"/>
    </xf>
    <xf numFmtId="0" fontId="16" fillId="0" borderId="71" xfId="0" applyFont="1" applyBorder="1" applyAlignment="1">
      <alignment horizontal="left" vertical="center" wrapText="1"/>
    </xf>
    <xf numFmtId="0" fontId="16" fillId="0" borderId="77" xfId="0" applyFont="1" applyBorder="1" applyAlignment="1">
      <alignment horizontal="left" vertical="center" wrapText="1"/>
    </xf>
    <xf numFmtId="0" fontId="16" fillId="5" borderId="81" xfId="0" applyFont="1" applyFill="1" applyBorder="1" applyAlignment="1">
      <alignment vertical="center" wrapText="1"/>
    </xf>
    <xf numFmtId="9" fontId="30" fillId="0" borderId="10" xfId="0" applyNumberFormat="1" applyFont="1" applyFill="1" applyBorder="1" applyAlignment="1">
      <alignment horizontal="center" vertical="center" wrapText="1"/>
    </xf>
    <xf numFmtId="0" fontId="29" fillId="0" borderId="10" xfId="11" applyNumberFormat="1" applyFont="1" applyBorder="1" applyAlignment="1">
      <alignment vertical="center" wrapText="1"/>
    </xf>
    <xf numFmtId="9" fontId="29" fillId="0" borderId="10" xfId="0" applyNumberFormat="1" applyFont="1" applyBorder="1" applyAlignment="1">
      <alignment horizontal="center" vertical="center" wrapText="1"/>
    </xf>
    <xf numFmtId="0" fontId="29" fillId="0" borderId="10" xfId="8" applyNumberFormat="1" applyFont="1" applyBorder="1" applyAlignment="1">
      <alignment vertical="center" wrapText="1"/>
    </xf>
    <xf numFmtId="0" fontId="29" fillId="0" borderId="12" xfId="8" applyNumberFormat="1" applyFont="1" applyBorder="1" applyAlignment="1">
      <alignment vertical="center" wrapText="1"/>
    </xf>
    <xf numFmtId="0" fontId="34" fillId="0" borderId="85" xfId="0" applyFont="1" applyBorder="1" applyAlignment="1">
      <alignment horizontal="center" vertical="center" wrapText="1"/>
    </xf>
    <xf numFmtId="0" fontId="35" fillId="9" borderId="85" xfId="0" applyFont="1" applyFill="1" applyBorder="1" applyAlignment="1">
      <alignment horizontal="center" vertical="center" wrapText="1"/>
    </xf>
    <xf numFmtId="0" fontId="36" fillId="9" borderId="86" xfId="0" applyFont="1" applyFill="1" applyBorder="1" applyAlignment="1">
      <alignment horizontal="center" vertical="center" wrapText="1"/>
    </xf>
    <xf numFmtId="14" fontId="35" fillId="9" borderId="85" xfId="0" applyNumberFormat="1" applyFont="1" applyFill="1" applyBorder="1" applyAlignment="1">
      <alignment horizontal="center" vertical="center" wrapText="1"/>
    </xf>
    <xf numFmtId="0" fontId="35" fillId="9" borderId="85" xfId="0" applyFont="1" applyFill="1" applyBorder="1" applyAlignment="1">
      <alignment horizontal="left" vertical="center" wrapText="1"/>
    </xf>
    <xf numFmtId="3" fontId="36" fillId="9" borderId="85" xfId="0" applyNumberFormat="1" applyFont="1" applyFill="1" applyBorder="1" applyAlignment="1">
      <alignment horizontal="right" vertical="center" wrapText="1"/>
    </xf>
    <xf numFmtId="0" fontId="36" fillId="9" borderId="85" xfId="0" applyFont="1" applyFill="1" applyBorder="1" applyAlignment="1">
      <alignment horizontal="right" vertical="center" wrapText="1"/>
    </xf>
    <xf numFmtId="179" fontId="36" fillId="9" borderId="85" xfId="0" applyNumberFormat="1" applyFont="1" applyFill="1" applyBorder="1" applyAlignment="1">
      <alignment horizontal="right" vertical="center" wrapText="1"/>
    </xf>
    <xf numFmtId="0" fontId="35" fillId="10" borderId="87" xfId="0" applyFont="1" applyFill="1" applyBorder="1" applyAlignment="1">
      <alignment horizontal="center" vertical="center" wrapText="1"/>
    </xf>
    <xf numFmtId="0" fontId="36" fillId="10" borderId="88" xfId="0" applyFont="1" applyFill="1" applyBorder="1" applyAlignment="1">
      <alignment horizontal="center" vertical="center" wrapText="1"/>
    </xf>
    <xf numFmtId="14" fontId="35" fillId="10" borderId="87" xfId="0" applyNumberFormat="1" applyFont="1" applyFill="1" applyBorder="1" applyAlignment="1">
      <alignment horizontal="center" vertical="center" wrapText="1"/>
    </xf>
    <xf numFmtId="0" fontId="35" fillId="10" borderId="87" xfId="0" applyFont="1" applyFill="1" applyBorder="1" applyAlignment="1">
      <alignment horizontal="left" vertical="center" wrapText="1"/>
    </xf>
    <xf numFmtId="0" fontId="36" fillId="10" borderId="87" xfId="0" applyFont="1" applyFill="1" applyBorder="1" applyAlignment="1">
      <alignment horizontal="right" vertical="center" wrapText="1"/>
    </xf>
    <xf numFmtId="3" fontId="36" fillId="10" borderId="87" xfId="0" applyNumberFormat="1" applyFont="1" applyFill="1" applyBorder="1" applyAlignment="1">
      <alignment horizontal="right" vertical="center" wrapText="1"/>
    </xf>
    <xf numFmtId="179" fontId="36" fillId="10" borderId="87" xfId="0" applyNumberFormat="1" applyFont="1" applyFill="1" applyBorder="1" applyAlignment="1">
      <alignment horizontal="right" vertical="center" wrapText="1"/>
    </xf>
    <xf numFmtId="0" fontId="35" fillId="9" borderId="87" xfId="0" applyFont="1" applyFill="1" applyBorder="1" applyAlignment="1">
      <alignment horizontal="center" vertical="center" wrapText="1"/>
    </xf>
    <xf numFmtId="0" fontId="36" fillId="9" borderId="88" xfId="0" applyFont="1" applyFill="1" applyBorder="1" applyAlignment="1">
      <alignment horizontal="center" vertical="center" wrapText="1"/>
    </xf>
    <xf numFmtId="14" fontId="35" fillId="9" borderId="87" xfId="0" applyNumberFormat="1" applyFont="1" applyFill="1" applyBorder="1" applyAlignment="1">
      <alignment horizontal="center" vertical="center" wrapText="1"/>
    </xf>
    <xf numFmtId="0" fontId="35" fillId="9" borderId="87" xfId="0" applyFont="1" applyFill="1" applyBorder="1" applyAlignment="1">
      <alignment horizontal="left" vertical="center" wrapText="1"/>
    </xf>
    <xf numFmtId="0" fontId="36" fillId="9" borderId="87" xfId="0" applyFont="1" applyFill="1" applyBorder="1" applyAlignment="1">
      <alignment horizontal="right" vertical="center" wrapText="1"/>
    </xf>
    <xf numFmtId="3" fontId="36" fillId="9" borderId="87" xfId="0" applyNumberFormat="1" applyFont="1" applyFill="1" applyBorder="1" applyAlignment="1">
      <alignment horizontal="right" vertical="center" wrapText="1"/>
    </xf>
    <xf numFmtId="179" fontId="36" fillId="9" borderId="87" xfId="0" applyNumberFormat="1" applyFont="1" applyFill="1" applyBorder="1" applyAlignment="1">
      <alignment horizontal="right" vertical="center" wrapText="1"/>
    </xf>
    <xf numFmtId="0" fontId="36" fillId="10" borderId="87" xfId="0" applyFont="1" applyFill="1" applyBorder="1" applyAlignment="1">
      <alignment horizontal="center" vertical="center" wrapText="1"/>
    </xf>
    <xf numFmtId="0" fontId="37" fillId="9" borderId="87" xfId="0" applyFont="1" applyFill="1" applyBorder="1" applyAlignment="1">
      <alignment horizontal="center" vertical="center" wrapText="1"/>
    </xf>
    <xf numFmtId="3" fontId="37" fillId="9" borderId="87" xfId="0" applyNumberFormat="1" applyFont="1" applyFill="1" applyBorder="1" applyAlignment="1">
      <alignment horizontal="right" vertical="center" wrapText="1"/>
    </xf>
    <xf numFmtId="179" fontId="37" fillId="9" borderId="87" xfId="0" applyNumberFormat="1" applyFont="1" applyFill="1" applyBorder="1" applyAlignment="1">
      <alignment horizontal="right" vertical="center" wrapText="1"/>
    </xf>
    <xf numFmtId="0" fontId="36" fillId="9" borderId="87" xfId="0" applyFont="1" applyFill="1" applyBorder="1" applyAlignment="1">
      <alignment horizontal="center" vertical="center" wrapText="1"/>
    </xf>
    <xf numFmtId="0" fontId="37" fillId="10" borderId="87" xfId="0" applyFont="1" applyFill="1" applyBorder="1" applyAlignment="1">
      <alignment horizontal="center" vertical="center" wrapText="1"/>
    </xf>
    <xf numFmtId="3" fontId="37" fillId="10" borderId="87" xfId="0" applyNumberFormat="1" applyFont="1" applyFill="1" applyBorder="1" applyAlignment="1">
      <alignment horizontal="right" vertical="center" wrapText="1"/>
    </xf>
    <xf numFmtId="0" fontId="37" fillId="10" borderId="87" xfId="0" applyFont="1" applyFill="1" applyBorder="1" applyAlignment="1">
      <alignment horizontal="right" vertical="center" wrapText="1"/>
    </xf>
    <xf numFmtId="179" fontId="37" fillId="10" borderId="87" xfId="0" applyNumberFormat="1" applyFont="1" applyFill="1" applyBorder="1" applyAlignment="1">
      <alignment horizontal="right" vertical="center" wrapText="1"/>
    </xf>
    <xf numFmtId="0" fontId="37" fillId="9" borderId="87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7" fillId="9" borderId="85" xfId="0" applyFont="1" applyFill="1" applyBorder="1" applyAlignment="1">
      <alignment horizontal="center" vertical="center" wrapText="1"/>
    </xf>
    <xf numFmtId="0" fontId="36" fillId="9" borderId="85" xfId="0" applyFont="1" applyFill="1" applyBorder="1" applyAlignment="1">
      <alignment horizontal="left" vertical="center" wrapText="1"/>
    </xf>
    <xf numFmtId="180" fontId="36" fillId="9" borderId="85" xfId="0" applyNumberFormat="1" applyFont="1" applyFill="1" applyBorder="1" applyAlignment="1">
      <alignment horizontal="right" vertical="center" wrapText="1"/>
    </xf>
    <xf numFmtId="0" fontId="39" fillId="0" borderId="85" xfId="0" applyFont="1" applyBorder="1" applyAlignment="1">
      <alignment horizontal="center" vertical="center" wrapText="1"/>
    </xf>
    <xf numFmtId="179" fontId="39" fillId="0" borderId="85" xfId="0" applyNumberFormat="1" applyFont="1" applyBorder="1" applyAlignment="1">
      <alignment horizontal="right" vertical="center" wrapText="1"/>
    </xf>
    <xf numFmtId="0" fontId="29" fillId="0" borderId="10" xfId="0" applyFont="1" applyBorder="1" applyAlignment="1">
      <alignment horizontal="center" vertical="center" wrapText="1"/>
    </xf>
    <xf numFmtId="0" fontId="36" fillId="10" borderId="86" xfId="0" applyFont="1" applyFill="1" applyBorder="1" applyAlignment="1">
      <alignment horizontal="center" vertical="center" wrapText="1"/>
    </xf>
    <xf numFmtId="0" fontId="37" fillId="10" borderId="85" xfId="0" applyFont="1" applyFill="1" applyBorder="1" applyAlignment="1">
      <alignment horizontal="center" vertical="center" wrapText="1"/>
    </xf>
    <xf numFmtId="0" fontId="36" fillId="9" borderId="85" xfId="0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  <protection locked="0"/>
    </xf>
    <xf numFmtId="0" fontId="34" fillId="4" borderId="85" xfId="0" applyFont="1" applyFill="1" applyBorder="1" applyAlignment="1" applyProtection="1">
      <alignment horizontal="center" vertical="center" wrapText="1"/>
      <protection locked="0"/>
    </xf>
    <xf numFmtId="0" fontId="35" fillId="9" borderId="85" xfId="0" applyFont="1" applyFill="1" applyBorder="1" applyAlignment="1" applyProtection="1">
      <alignment horizontal="center" vertical="center" wrapText="1"/>
      <protection locked="0"/>
    </xf>
    <xf numFmtId="0" fontId="36" fillId="9" borderId="85" xfId="0" applyFont="1" applyFill="1" applyBorder="1" applyAlignment="1" applyProtection="1">
      <alignment horizontal="left" vertical="center" wrapText="1"/>
      <protection locked="0"/>
    </xf>
    <xf numFmtId="180" fontId="36" fillId="9" borderId="85" xfId="0" applyNumberFormat="1" applyFont="1" applyFill="1" applyBorder="1" applyAlignment="1" applyProtection="1">
      <alignment horizontal="right" vertical="center" wrapText="1"/>
      <protection locked="0"/>
    </xf>
    <xf numFmtId="0" fontId="37" fillId="9" borderId="85" xfId="0" applyFont="1" applyFill="1" applyBorder="1" applyAlignment="1" applyProtection="1">
      <alignment horizontal="center" vertical="center" wrapText="1"/>
      <protection locked="0"/>
    </xf>
    <xf numFmtId="0" fontId="36" fillId="10" borderId="85" xfId="0" applyFont="1" applyFill="1" applyBorder="1" applyAlignment="1" applyProtection="1">
      <alignment horizontal="center" vertical="center" wrapText="1"/>
      <protection locked="0"/>
    </xf>
    <xf numFmtId="0" fontId="35" fillId="10" borderId="85" xfId="0" applyFont="1" applyFill="1" applyBorder="1" applyAlignment="1" applyProtection="1">
      <alignment horizontal="center" vertical="center" wrapText="1"/>
      <protection locked="0"/>
    </xf>
    <xf numFmtId="0" fontId="37" fillId="10" borderId="85" xfId="0" applyFont="1" applyFill="1" applyBorder="1" applyAlignment="1" applyProtection="1">
      <alignment horizontal="center" vertical="center" wrapText="1"/>
      <protection locked="0"/>
    </xf>
    <xf numFmtId="180" fontId="37" fillId="10" borderId="85" xfId="0" applyNumberFormat="1" applyFont="1" applyFill="1" applyBorder="1" applyAlignment="1" applyProtection="1">
      <alignment horizontal="right" vertical="center" wrapText="1"/>
      <protection locked="0"/>
    </xf>
    <xf numFmtId="0" fontId="36" fillId="9" borderId="85" xfId="0" applyFont="1" applyFill="1" applyBorder="1" applyAlignment="1" applyProtection="1">
      <alignment horizontal="center" vertical="center" wrapText="1"/>
      <protection locked="0"/>
    </xf>
    <xf numFmtId="0" fontId="36" fillId="10" borderId="85" xfId="0" applyFont="1" applyFill="1" applyBorder="1" applyAlignment="1" applyProtection="1">
      <alignment horizontal="left" vertical="center" wrapText="1"/>
      <protection locked="0"/>
    </xf>
    <xf numFmtId="180" fontId="36" fillId="10" borderId="85" xfId="0" applyNumberFormat="1" applyFont="1" applyFill="1" applyBorder="1" applyAlignment="1" applyProtection="1">
      <alignment horizontal="right" vertical="center" wrapText="1"/>
      <protection locked="0"/>
    </xf>
    <xf numFmtId="0" fontId="36" fillId="10" borderId="85" xfId="0" applyFont="1" applyFill="1" applyBorder="1" applyAlignment="1">
      <alignment horizontal="center" vertical="center" wrapText="1"/>
    </xf>
    <xf numFmtId="0" fontId="35" fillId="10" borderId="85" xfId="0" applyFont="1" applyFill="1" applyBorder="1" applyAlignment="1">
      <alignment horizontal="center" vertical="center" wrapText="1"/>
    </xf>
    <xf numFmtId="0" fontId="36" fillId="10" borderId="85" xfId="0" applyFont="1" applyFill="1" applyBorder="1" applyAlignment="1">
      <alignment horizontal="left" vertical="center" wrapText="1"/>
    </xf>
    <xf numFmtId="180" fontId="36" fillId="10" borderId="85" xfId="0" applyNumberFormat="1" applyFont="1" applyFill="1" applyBorder="1" applyAlignment="1">
      <alignment horizontal="right" vertical="center" wrapText="1"/>
    </xf>
    <xf numFmtId="180" fontId="37" fillId="10" borderId="85" xfId="0" applyNumberFormat="1" applyFont="1" applyFill="1" applyBorder="1" applyAlignment="1">
      <alignment horizontal="right" vertical="center" wrapText="1"/>
    </xf>
    <xf numFmtId="180" fontId="37" fillId="9" borderId="85" xfId="0" applyNumberFormat="1" applyFont="1" applyFill="1" applyBorder="1" applyAlignment="1">
      <alignment horizontal="right" vertical="center" wrapText="1"/>
    </xf>
    <xf numFmtId="0" fontId="32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5" fillId="4" borderId="77" xfId="0" applyFont="1" applyFill="1" applyBorder="1" applyAlignment="1">
      <alignment horizontal="left"/>
    </xf>
    <xf numFmtId="0" fontId="16" fillId="0" borderId="82" xfId="0" applyFont="1" applyBorder="1" applyAlignment="1">
      <alignment horizontal="left" vertical="center" wrapText="1"/>
    </xf>
    <xf numFmtId="0" fontId="16" fillId="0" borderId="83" xfId="0" applyFont="1" applyBorder="1" applyAlignment="1">
      <alignment horizontal="left" vertical="center" wrapText="1"/>
    </xf>
    <xf numFmtId="0" fontId="16" fillId="0" borderId="84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4" borderId="60" xfId="0" applyFont="1" applyFill="1" applyBorder="1" applyAlignment="1">
      <alignment horizontal="left" vertical="center" wrapText="1"/>
    </xf>
    <xf numFmtId="0" fontId="16" fillId="4" borderId="41" xfId="0" applyFont="1" applyFill="1" applyBorder="1" applyAlignment="1">
      <alignment horizontal="left" vertical="center" wrapText="1"/>
    </xf>
    <xf numFmtId="0" fontId="16" fillId="4" borderId="42" xfId="0" applyFont="1" applyFill="1" applyBorder="1" applyAlignment="1">
      <alignment horizontal="left" vertical="center" wrapText="1"/>
    </xf>
    <xf numFmtId="0" fontId="16" fillId="5" borderId="60" xfId="0" applyFont="1" applyFill="1" applyBorder="1" applyAlignment="1">
      <alignment horizontal="left" vertical="center" wrapText="1"/>
    </xf>
    <xf numFmtId="0" fontId="16" fillId="4" borderId="24" xfId="0" applyFont="1" applyFill="1" applyBorder="1" applyAlignment="1">
      <alignment horizontal="left" vertical="center" wrapText="1"/>
    </xf>
    <xf numFmtId="0" fontId="16" fillId="4" borderId="25" xfId="0" applyFont="1" applyFill="1" applyBorder="1" applyAlignment="1">
      <alignment horizontal="left" vertical="center" wrapText="1"/>
    </xf>
    <xf numFmtId="0" fontId="16" fillId="0" borderId="60" xfId="0" applyFont="1" applyBorder="1" applyAlignment="1">
      <alignment horizontal="left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6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62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6" fillId="2" borderId="6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6" fillId="2" borderId="15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6" borderId="55" xfId="0" applyFont="1" applyFill="1" applyBorder="1" applyAlignment="1">
      <alignment horizontal="left" vertical="center"/>
    </xf>
    <xf numFmtId="0" fontId="15" fillId="6" borderId="56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1" fontId="15" fillId="0" borderId="72" xfId="0" applyNumberFormat="1" applyFont="1" applyBorder="1" applyAlignment="1">
      <alignment horizontal="center" vertical="center"/>
    </xf>
    <xf numFmtId="41" fontId="15" fillId="0" borderId="57" xfId="0" applyNumberFormat="1" applyFont="1" applyBorder="1" applyAlignment="1">
      <alignment horizontal="center" vertical="center"/>
    </xf>
    <xf numFmtId="41" fontId="15" fillId="0" borderId="68" xfId="0" applyNumberFormat="1" applyFont="1" applyBorder="1" applyAlignment="1">
      <alignment horizontal="center" vertical="center"/>
    </xf>
    <xf numFmtId="0" fontId="15" fillId="0" borderId="18" xfId="0" applyFont="1" applyBorder="1" applyAlignment="1">
      <alignment vertical="center"/>
    </xf>
    <xf numFmtId="0" fontId="15" fillId="5" borderId="73" xfId="0" applyFont="1" applyFill="1" applyBorder="1" applyAlignment="1">
      <alignment vertical="center"/>
    </xf>
    <xf numFmtId="0" fontId="15" fillId="4" borderId="73" xfId="0" applyFont="1" applyFill="1" applyBorder="1" applyAlignment="1">
      <alignment vertical="center"/>
    </xf>
    <xf numFmtId="0" fontId="15" fillId="4" borderId="69" xfId="0" applyFont="1" applyFill="1" applyBorder="1" applyAlignment="1">
      <alignment vertical="center"/>
    </xf>
    <xf numFmtId="0" fontId="15" fillId="4" borderId="72" xfId="0" applyFont="1" applyFill="1" applyBorder="1" applyAlignment="1">
      <alignment horizontal="center" vertical="center" shrinkToFit="1"/>
    </xf>
    <xf numFmtId="0" fontId="15" fillId="4" borderId="68" xfId="0" applyFont="1" applyFill="1" applyBorder="1" applyAlignment="1">
      <alignment horizontal="center" vertical="center" shrinkToFit="1"/>
    </xf>
    <xf numFmtId="0" fontId="15" fillId="4" borderId="73" xfId="0" applyFont="1" applyFill="1" applyBorder="1" applyAlignment="1">
      <alignment horizontal="left" vertical="center"/>
    </xf>
    <xf numFmtId="0" fontId="15" fillId="0" borderId="72" xfId="0" applyFont="1" applyBorder="1" applyAlignment="1">
      <alignment horizontal="left" vertical="center"/>
    </xf>
    <xf numFmtId="0" fontId="15" fillId="0" borderId="68" xfId="0" applyFont="1" applyBorder="1" applyAlignment="1">
      <alignment horizontal="left" vertical="center"/>
    </xf>
    <xf numFmtId="0" fontId="15" fillId="2" borderId="51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52" xfId="0" applyFont="1" applyFill="1" applyBorder="1" applyAlignment="1">
      <alignment horizontal="center" vertical="center" wrapText="1"/>
    </xf>
    <xf numFmtId="0" fontId="15" fillId="2" borderId="67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horizontal="center" vertical="center" wrapText="1"/>
    </xf>
    <xf numFmtId="0" fontId="15" fillId="2" borderId="5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/>
    </xf>
    <xf numFmtId="0" fontId="15" fillId="2" borderId="53" xfId="0" applyFont="1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3" borderId="73" xfId="0" applyFont="1" applyFill="1" applyBorder="1" applyAlignment="1">
      <alignment vertical="center"/>
    </xf>
    <xf numFmtId="0" fontId="15" fillId="0" borderId="73" xfId="0" applyFont="1" applyBorder="1" applyAlignment="1">
      <alignment vertical="center"/>
    </xf>
    <xf numFmtId="0" fontId="15" fillId="0" borderId="57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27" fillId="0" borderId="0" xfId="0" applyFont="1" applyBorder="1" applyAlignment="1" applyProtection="1">
      <alignment horizontal="center" vertical="center"/>
      <protection locked="0"/>
    </xf>
    <xf numFmtId="0" fontId="29" fillId="0" borderId="44" xfId="0" applyNumberFormat="1" applyFont="1" applyBorder="1" applyAlignment="1">
      <alignment horizontal="left" vertical="center" wrapText="1"/>
    </xf>
    <xf numFmtId="0" fontId="29" fillId="0" borderId="12" xfId="0" applyNumberFormat="1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178" fontId="30" fillId="0" borderId="44" xfId="0" applyNumberFormat="1" applyFont="1" applyFill="1" applyBorder="1" applyAlignment="1">
      <alignment horizontal="center" vertical="center" wrapText="1"/>
    </xf>
    <xf numFmtId="178" fontId="30" fillId="0" borderId="12" xfId="0" applyNumberFormat="1" applyFont="1" applyFill="1" applyBorder="1" applyAlignment="1">
      <alignment horizontal="center" vertical="center" wrapText="1"/>
    </xf>
    <xf numFmtId="9" fontId="29" fillId="0" borderId="44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1" fillId="7" borderId="10" xfId="0" applyFont="1" applyFill="1" applyBorder="1" applyAlignment="1">
      <alignment horizontal="center" vertical="center" wrapText="1"/>
    </xf>
    <xf numFmtId="0" fontId="21" fillId="7" borderId="44" xfId="0" applyFont="1" applyFill="1" applyBorder="1" applyAlignment="1">
      <alignment horizontal="center" vertical="center" wrapText="1"/>
    </xf>
    <xf numFmtId="0" fontId="21" fillId="7" borderId="12" xfId="0" applyFont="1" applyFill="1" applyBorder="1" applyAlignment="1">
      <alignment horizontal="center" vertical="center" wrapText="1"/>
    </xf>
    <xf numFmtId="0" fontId="21" fillId="7" borderId="10" xfId="0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47" xfId="0" applyFont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29" fillId="0" borderId="45" xfId="0" applyNumberFormat="1" applyFont="1" applyBorder="1" applyAlignment="1">
      <alignment horizontal="left" vertical="center" wrapText="1"/>
    </xf>
    <xf numFmtId="0" fontId="29" fillId="0" borderId="10" xfId="8" applyNumberFormat="1" applyFont="1" applyBorder="1" applyAlignment="1">
      <alignment horizontal="left" vertical="center" wrapText="1"/>
    </xf>
    <xf numFmtId="0" fontId="29" fillId="0" borderId="49" xfId="0" applyFont="1" applyBorder="1" applyAlignment="1">
      <alignment horizontal="center" vertical="center" wrapText="1"/>
    </xf>
    <xf numFmtId="0" fontId="29" fillId="0" borderId="50" xfId="0" applyFont="1" applyBorder="1" applyAlignment="1">
      <alignment horizontal="center" vertical="center" wrapText="1"/>
    </xf>
  </cellXfs>
  <cellStyles count="12">
    <cellStyle name="백분율" xfId="10" builtinId="5"/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 7" xfId="11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B8" sqref="B8"/>
    </sheetView>
  </sheetViews>
  <sheetFormatPr defaultColWidth="8.77734375" defaultRowHeight="24.95" customHeight="1"/>
  <cols>
    <col min="1" max="11" width="8.77734375" style="18" customWidth="1"/>
    <col min="12" max="12" width="8.77734375" style="19" customWidth="1"/>
    <col min="13" max="16384" width="8.77734375" style="18"/>
  </cols>
  <sheetData>
    <row r="1" spans="1:12" ht="24.95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1:12" ht="24.9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1:12" ht="24.95" customHeigh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12" ht="24.95" customHeight="1">
      <c r="A4" s="16"/>
      <c r="B4" s="458" t="s">
        <v>284</v>
      </c>
      <c r="C4" s="458"/>
      <c r="D4" s="458"/>
      <c r="E4" s="458"/>
      <c r="F4" s="458"/>
      <c r="G4" s="458"/>
      <c r="H4" s="458"/>
      <c r="I4" s="458"/>
      <c r="J4" s="458"/>
      <c r="K4" s="458"/>
      <c r="L4" s="458"/>
    </row>
    <row r="5" spans="1:12" ht="24.95" customHeight="1">
      <c r="A5" s="16"/>
      <c r="B5" s="458"/>
      <c r="C5" s="458"/>
      <c r="D5" s="458"/>
      <c r="E5" s="458"/>
      <c r="F5" s="458"/>
      <c r="G5" s="458"/>
      <c r="H5" s="458"/>
      <c r="I5" s="458"/>
      <c r="J5" s="458"/>
      <c r="K5" s="458"/>
      <c r="L5" s="458"/>
    </row>
    <row r="6" spans="1:12" ht="24.95" customHeight="1">
      <c r="A6" s="16"/>
      <c r="B6" s="458"/>
      <c r="C6" s="458"/>
      <c r="D6" s="458"/>
      <c r="E6" s="458"/>
      <c r="F6" s="458"/>
      <c r="G6" s="458"/>
      <c r="H6" s="458"/>
      <c r="I6" s="458"/>
      <c r="J6" s="458"/>
      <c r="K6" s="458"/>
      <c r="L6" s="458"/>
    </row>
    <row r="7" spans="1:12" ht="24.95" customHeight="1">
      <c r="A7" s="16"/>
      <c r="B7" s="458"/>
      <c r="C7" s="458"/>
      <c r="D7" s="458"/>
      <c r="E7" s="458"/>
      <c r="F7" s="458"/>
      <c r="G7" s="458"/>
      <c r="H7" s="458"/>
      <c r="I7" s="458"/>
      <c r="J7" s="458"/>
      <c r="K7" s="458"/>
      <c r="L7" s="458"/>
    </row>
    <row r="8" spans="1:12" ht="24.95" customHeight="1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ht="24.95" customHeight="1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ht="24.95" customHeigh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</row>
    <row r="11" spans="1:12" ht="24.95" customHeight="1">
      <c r="A11" s="16"/>
      <c r="B11" s="16"/>
      <c r="C11" s="16"/>
      <c r="D11" s="16"/>
      <c r="E11" s="16"/>
      <c r="F11" s="16"/>
      <c r="G11" s="23" t="s">
        <v>183</v>
      </c>
      <c r="H11" s="16"/>
      <c r="I11" s="16"/>
      <c r="J11" s="16"/>
      <c r="K11" s="16"/>
      <c r="L11" s="17"/>
    </row>
    <row r="12" spans="1:12" ht="24.95" customHeigh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</row>
    <row r="13" spans="1:12" ht="24.95" customHeigh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12" ht="24.95" customHeigh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4.95" customHeigh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</row>
    <row r="16" spans="1:12" ht="24.95" customHeight="1">
      <c r="A16" s="16"/>
      <c r="B16" s="16"/>
      <c r="C16" s="20"/>
      <c r="D16" s="21"/>
      <c r="E16" s="459"/>
      <c r="F16" s="459"/>
      <c r="G16" s="459"/>
      <c r="H16" s="459"/>
      <c r="I16" s="459"/>
      <c r="J16" s="21"/>
      <c r="K16" s="16"/>
      <c r="L16" s="17"/>
    </row>
    <row r="17" spans="1:12" ht="24.95" customHeight="1">
      <c r="A17" s="16"/>
      <c r="B17" s="16"/>
      <c r="C17" s="16"/>
      <c r="D17" s="22"/>
      <c r="E17" s="460" t="s">
        <v>119</v>
      </c>
      <c r="F17" s="460"/>
      <c r="G17" s="460"/>
      <c r="H17" s="460"/>
      <c r="I17" s="460"/>
      <c r="J17" s="22"/>
      <c r="K17" s="16"/>
      <c r="L17" s="17"/>
    </row>
    <row r="18" spans="1:12" ht="24.95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7"/>
    </row>
    <row r="19" spans="1:12" ht="24.95" customHeigh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2" s="24" customFormat="1" ht="24.95" customHeight="1">
      <c r="L20" s="25"/>
    </row>
    <row r="21" spans="1:12" s="24" customFormat="1" ht="24.95" customHeight="1">
      <c r="L21" s="25"/>
    </row>
    <row r="22" spans="1:12" s="24" customFormat="1" ht="24.95" customHeight="1">
      <c r="L22" s="25"/>
    </row>
    <row r="23" spans="1:12" s="24" customFormat="1" ht="24.95" customHeight="1">
      <c r="L23" s="25"/>
    </row>
    <row r="24" spans="1:12" s="24" customFormat="1" ht="24.95" customHeight="1">
      <c r="L24" s="25"/>
    </row>
    <row r="25" spans="1:12" s="24" customFormat="1" ht="24.95" customHeight="1">
      <c r="L25" s="25"/>
    </row>
    <row r="26" spans="1:12" s="24" customFormat="1" ht="24.95" customHeight="1">
      <c r="L26" s="25"/>
    </row>
    <row r="27" spans="1:12" s="24" customFormat="1" ht="24.95" customHeight="1">
      <c r="L27" s="25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8"/>
  <sheetViews>
    <sheetView tabSelected="1" workbookViewId="0">
      <selection sqref="A1:N68"/>
    </sheetView>
  </sheetViews>
  <sheetFormatPr defaultRowHeight="13.5"/>
  <cols>
    <col min="1" max="2" width="6.6640625" customWidth="1"/>
    <col min="3" max="3" width="10" customWidth="1"/>
    <col min="4" max="6" width="9.88671875" customWidth="1"/>
    <col min="7" max="7" width="5.5546875" customWidth="1"/>
    <col min="8" max="8" width="6.109375" customWidth="1"/>
    <col min="9" max="9" width="6.5546875" customWidth="1"/>
    <col min="10" max="10" width="16" customWidth="1"/>
    <col min="11" max="12" width="10.21875" bestFit="1" customWidth="1"/>
    <col min="13" max="13" width="10.6640625" bestFit="1" customWidth="1"/>
    <col min="14" max="14" width="6" customWidth="1"/>
  </cols>
  <sheetData>
    <row r="1" spans="1:17" s="1" customFormat="1" ht="23.25">
      <c r="A1" s="495" t="s">
        <v>283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</row>
    <row r="2" spans="1:17" s="1" customFormat="1" ht="24.75" customHeight="1">
      <c r="A2" s="496" t="s">
        <v>112</v>
      </c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</row>
    <row r="3" spans="1:17" s="1" customFormat="1" ht="31.5" customHeight="1">
      <c r="A3" s="490" t="s">
        <v>36</v>
      </c>
      <c r="B3" s="490"/>
      <c r="C3" s="490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7" s="1" customFormat="1" ht="24.95" customHeight="1">
      <c r="A4" s="491"/>
      <c r="B4" s="491"/>
      <c r="C4" s="491"/>
      <c r="I4" s="40"/>
      <c r="J4" s="40"/>
      <c r="M4" s="2" t="s">
        <v>39</v>
      </c>
      <c r="N4" s="2"/>
    </row>
    <row r="5" spans="1:17" s="1" customFormat="1" ht="22.5" customHeight="1">
      <c r="A5" s="480" t="s">
        <v>27</v>
      </c>
      <c r="B5" s="480"/>
      <c r="C5" s="480"/>
      <c r="D5" s="480"/>
      <c r="E5" s="480"/>
      <c r="F5" s="480"/>
      <c r="G5" s="62"/>
      <c r="H5" s="492" t="s">
        <v>28</v>
      </c>
      <c r="I5" s="493"/>
      <c r="J5" s="493"/>
      <c r="K5" s="493"/>
      <c r="L5" s="493"/>
      <c r="M5" s="493"/>
      <c r="N5" s="494"/>
    </row>
    <row r="6" spans="1:17" s="1" customFormat="1" ht="18" customHeight="1">
      <c r="A6" s="480" t="s">
        <v>29</v>
      </c>
      <c r="B6" s="480" t="s">
        <v>30</v>
      </c>
      <c r="C6" s="480" t="s">
        <v>31</v>
      </c>
      <c r="D6" s="482" t="s">
        <v>326</v>
      </c>
      <c r="E6" s="482" t="s">
        <v>327</v>
      </c>
      <c r="F6" s="480" t="s">
        <v>38</v>
      </c>
      <c r="G6" s="484" t="s">
        <v>43</v>
      </c>
      <c r="H6" s="484" t="s">
        <v>29</v>
      </c>
      <c r="I6" s="480" t="s">
        <v>30</v>
      </c>
      <c r="J6" s="480" t="s">
        <v>31</v>
      </c>
      <c r="K6" s="482" t="s">
        <v>326</v>
      </c>
      <c r="L6" s="482" t="s">
        <v>327</v>
      </c>
      <c r="M6" s="480" t="s">
        <v>38</v>
      </c>
      <c r="N6" s="484" t="s">
        <v>43</v>
      </c>
    </row>
    <row r="7" spans="1:17" s="1" customFormat="1" ht="18" customHeight="1">
      <c r="A7" s="481"/>
      <c r="B7" s="481"/>
      <c r="C7" s="481"/>
      <c r="D7" s="483"/>
      <c r="E7" s="483"/>
      <c r="F7" s="481"/>
      <c r="G7" s="489"/>
      <c r="H7" s="485"/>
      <c r="I7" s="480"/>
      <c r="J7" s="480"/>
      <c r="K7" s="483"/>
      <c r="L7" s="483"/>
      <c r="M7" s="480"/>
      <c r="N7" s="485"/>
    </row>
    <row r="8" spans="1:17" s="1" customFormat="1" ht="14.25" customHeight="1">
      <c r="A8" s="486" t="s">
        <v>32</v>
      </c>
      <c r="B8" s="486"/>
      <c r="C8" s="486"/>
      <c r="D8" s="177">
        <f>D10+D14+D18+D21</f>
        <v>86165124</v>
      </c>
      <c r="E8" s="177">
        <f>E10+E14+E18+E21</f>
        <v>86179325</v>
      </c>
      <c r="F8" s="222">
        <f t="shared" ref="F8:F10" si="0">E8-D8</f>
        <v>14201</v>
      </c>
      <c r="G8" s="178">
        <f t="shared" ref="G8:G10" si="1">F8/D8</f>
        <v>1.6481146130538848E-4</v>
      </c>
      <c r="H8" s="487" t="s">
        <v>32</v>
      </c>
      <c r="I8" s="487"/>
      <c r="J8" s="487"/>
      <c r="K8" s="211">
        <f>K9+K38+K47+K62+K66</f>
        <v>86165124</v>
      </c>
      <c r="L8" s="211">
        <f>L9+L38+L47+L62+L66</f>
        <v>86179325</v>
      </c>
      <c r="M8" s="87">
        <f t="shared" ref="M8" si="2">L8-K8</f>
        <v>14201</v>
      </c>
      <c r="N8" s="178">
        <f t="shared" ref="N8" si="3">M8/K8</f>
        <v>1.6481146130538848E-4</v>
      </c>
    </row>
    <row r="9" spans="1:17" s="1" customFormat="1" ht="14.25" customHeight="1">
      <c r="A9" s="486"/>
      <c r="B9" s="486"/>
      <c r="C9" s="486"/>
      <c r="D9" s="177"/>
      <c r="E9" s="177"/>
      <c r="F9" s="222"/>
      <c r="G9" s="178"/>
      <c r="H9" s="488" t="s">
        <v>2</v>
      </c>
      <c r="I9" s="488"/>
      <c r="J9" s="488"/>
      <c r="K9" s="212">
        <f>K10+K15+K24+K31</f>
        <v>84059650</v>
      </c>
      <c r="L9" s="212">
        <f>L10+L15+L24+L31</f>
        <v>77387044</v>
      </c>
      <c r="M9" s="65">
        <f>L9-K9</f>
        <v>-6672606</v>
      </c>
      <c r="N9" s="66">
        <f>M9/K9</f>
        <v>-7.9379416878371495E-2</v>
      </c>
      <c r="Q9" s="35"/>
    </row>
    <row r="10" spans="1:17" s="1" customFormat="1" ht="14.25" customHeight="1">
      <c r="A10" s="479" t="s">
        <v>42</v>
      </c>
      <c r="B10" s="479"/>
      <c r="C10" s="479"/>
      <c r="D10" s="177">
        <f>D11</f>
        <v>85456000</v>
      </c>
      <c r="E10" s="177">
        <f>E11</f>
        <v>85456000</v>
      </c>
      <c r="F10" s="372">
        <f t="shared" si="0"/>
        <v>0</v>
      </c>
      <c r="G10" s="179">
        <f t="shared" si="1"/>
        <v>0</v>
      </c>
      <c r="H10" s="63"/>
      <c r="I10" s="477" t="s">
        <v>114</v>
      </c>
      <c r="J10" s="478"/>
      <c r="K10" s="67">
        <f>K11+K12+K13+K14</f>
        <v>41775615</v>
      </c>
      <c r="L10" s="67">
        <f>L11+L12+L13+L14</f>
        <v>41775615</v>
      </c>
      <c r="M10" s="68">
        <f t="shared" ref="M10:M14" si="4">L10-K10</f>
        <v>0</v>
      </c>
      <c r="N10" s="69">
        <f t="shared" ref="N10:N15" si="5">M10/K10</f>
        <v>0</v>
      </c>
    </row>
    <row r="11" spans="1:17" s="1" customFormat="1" ht="14.25" customHeight="1">
      <c r="A11" s="180"/>
      <c r="B11" s="473" t="s">
        <v>7</v>
      </c>
      <c r="C11" s="473"/>
      <c r="D11" s="181">
        <f>D12+D13</f>
        <v>85456000</v>
      </c>
      <c r="E11" s="181">
        <f>E12+E13</f>
        <v>85456000</v>
      </c>
      <c r="F11" s="373">
        <f t="shared" ref="F11" si="6">E11-D11</f>
        <v>0</v>
      </c>
      <c r="G11" s="182">
        <f t="shared" ref="G11" si="7">F11/D11</f>
        <v>0</v>
      </c>
      <c r="H11" s="63"/>
      <c r="I11" s="63"/>
      <c r="J11" s="63" t="s">
        <v>9</v>
      </c>
      <c r="K11" s="70">
        <v>30868000</v>
      </c>
      <c r="L11" s="70">
        <v>30868000</v>
      </c>
      <c r="M11" s="77">
        <f>L11-K11</f>
        <v>0</v>
      </c>
      <c r="N11" s="78">
        <f>M11/K11</f>
        <v>0</v>
      </c>
      <c r="P11" s="35"/>
    </row>
    <row r="12" spans="1:17" s="1" customFormat="1" ht="14.25" customHeight="1">
      <c r="A12" s="180"/>
      <c r="B12" s="183"/>
      <c r="C12" s="184" t="s">
        <v>113</v>
      </c>
      <c r="D12" s="185">
        <v>49456000</v>
      </c>
      <c r="E12" s="185">
        <v>49456000</v>
      </c>
      <c r="F12" s="228">
        <f t="shared" ref="F12:F21" si="8">E12-D12</f>
        <v>0</v>
      </c>
      <c r="G12" s="186">
        <f>F12/D12</f>
        <v>0</v>
      </c>
      <c r="H12" s="63"/>
      <c r="I12" s="63"/>
      <c r="J12" s="63" t="s">
        <v>10</v>
      </c>
      <c r="K12" s="70">
        <v>4519200</v>
      </c>
      <c r="L12" s="70">
        <v>4519200</v>
      </c>
      <c r="M12" s="77">
        <f>L12-K12</f>
        <v>0</v>
      </c>
      <c r="N12" s="78">
        <f>M12/K12</f>
        <v>0</v>
      </c>
    </row>
    <row r="13" spans="1:17" s="1" customFormat="1" ht="14.25" customHeight="1">
      <c r="A13" s="183"/>
      <c r="B13" s="183"/>
      <c r="C13" s="184" t="s">
        <v>116</v>
      </c>
      <c r="D13" s="185">
        <v>36000000</v>
      </c>
      <c r="E13" s="185">
        <v>36000000</v>
      </c>
      <c r="F13" s="228">
        <f t="shared" si="8"/>
        <v>0</v>
      </c>
      <c r="G13" s="186">
        <f>F13/D13</f>
        <v>0</v>
      </c>
      <c r="H13" s="63"/>
      <c r="I13" s="63"/>
      <c r="J13" s="63" t="s">
        <v>11</v>
      </c>
      <c r="K13" s="70">
        <v>2948935</v>
      </c>
      <c r="L13" s="70">
        <v>2948935</v>
      </c>
      <c r="M13" s="77">
        <f>L13-K13</f>
        <v>0</v>
      </c>
      <c r="N13" s="78">
        <f t="shared" si="5"/>
        <v>0</v>
      </c>
      <c r="O13" s="35"/>
    </row>
    <row r="14" spans="1:17" s="1" customFormat="1" ht="14.25" customHeight="1">
      <c r="A14" s="479" t="s">
        <v>138</v>
      </c>
      <c r="B14" s="479"/>
      <c r="C14" s="479"/>
      <c r="D14" s="175">
        <f>D15</f>
        <v>701073</v>
      </c>
      <c r="E14" s="175">
        <f>E15</f>
        <v>700000</v>
      </c>
      <c r="F14" s="224">
        <f t="shared" si="8"/>
        <v>-1073</v>
      </c>
      <c r="G14" s="179">
        <f t="shared" ref="G14:G15" si="9">F14/D14</f>
        <v>-1.5305110880036745E-3</v>
      </c>
      <c r="H14" s="63"/>
      <c r="I14" s="63"/>
      <c r="J14" s="63" t="s">
        <v>12</v>
      </c>
      <c r="K14" s="70">
        <v>3439480</v>
      </c>
      <c r="L14" s="70">
        <v>3439480</v>
      </c>
      <c r="M14" s="77">
        <f t="shared" si="4"/>
        <v>0</v>
      </c>
      <c r="N14" s="78">
        <f t="shared" si="5"/>
        <v>0</v>
      </c>
    </row>
    <row r="15" spans="1:17" s="1" customFormat="1" ht="14.25" customHeight="1">
      <c r="A15" s="183"/>
      <c r="B15" s="173" t="s">
        <v>1</v>
      </c>
      <c r="C15" s="173"/>
      <c r="D15" s="181">
        <f>D16</f>
        <v>701073</v>
      </c>
      <c r="E15" s="181">
        <f>E16</f>
        <v>700000</v>
      </c>
      <c r="F15" s="225">
        <f t="shared" si="8"/>
        <v>-1073</v>
      </c>
      <c r="G15" s="182">
        <f t="shared" si="9"/>
        <v>-1.5305110880036745E-3</v>
      </c>
      <c r="H15" s="63"/>
      <c r="I15" s="477" t="s">
        <v>140</v>
      </c>
      <c r="J15" s="478"/>
      <c r="K15" s="67">
        <f>K16+K17+K18+K19</f>
        <v>24000000</v>
      </c>
      <c r="L15" s="67">
        <f>SUM(L16+L17+L18+L19)</f>
        <v>17327394</v>
      </c>
      <c r="M15" s="245">
        <f>L15-K15</f>
        <v>-6672606</v>
      </c>
      <c r="N15" s="69">
        <f t="shared" si="5"/>
        <v>-0.27802525</v>
      </c>
    </row>
    <row r="16" spans="1:17" s="1" customFormat="1" ht="14.25" customHeight="1">
      <c r="A16" s="183"/>
      <c r="B16" s="180"/>
      <c r="C16" s="184" t="s">
        <v>110</v>
      </c>
      <c r="D16" s="185">
        <v>701073</v>
      </c>
      <c r="E16" s="185">
        <v>700000</v>
      </c>
      <c r="F16" s="223">
        <f t="shared" si="8"/>
        <v>-1073</v>
      </c>
      <c r="G16" s="187">
        <f>F16/D16</f>
        <v>-1.5305110880036745E-3</v>
      </c>
      <c r="H16" s="63"/>
      <c r="I16" s="63"/>
      <c r="J16" s="63" t="s">
        <v>9</v>
      </c>
      <c r="K16" s="71">
        <v>20326200</v>
      </c>
      <c r="L16" s="71">
        <v>14831340</v>
      </c>
      <c r="M16" s="229">
        <f t="shared" ref="M16" si="10">L16-K16</f>
        <v>-5494860</v>
      </c>
      <c r="N16" s="99">
        <f>M16/K16</f>
        <v>-0.27033385482775923</v>
      </c>
      <c r="P16" s="35"/>
    </row>
    <row r="17" spans="1:16" s="1" customFormat="1" ht="14.25" customHeight="1">
      <c r="A17" s="183"/>
      <c r="B17" s="188"/>
      <c r="C17" s="189" t="s">
        <v>139</v>
      </c>
      <c r="D17" s="190">
        <v>0</v>
      </c>
      <c r="E17" s="190">
        <v>0</v>
      </c>
      <c r="F17" s="226">
        <f t="shared" si="8"/>
        <v>0</v>
      </c>
      <c r="G17" s="174">
        <v>0</v>
      </c>
      <c r="H17" s="63"/>
      <c r="I17" s="80"/>
      <c r="J17" s="63" t="s">
        <v>10</v>
      </c>
      <c r="K17" s="81">
        <v>0</v>
      </c>
      <c r="L17" s="81">
        <v>0</v>
      </c>
      <c r="M17" s="71">
        <f t="shared" ref="M17:M18" si="11">L17-K17</f>
        <v>0</v>
      </c>
      <c r="N17" s="71">
        <v>0</v>
      </c>
      <c r="P17" s="35"/>
    </row>
    <row r="18" spans="1:16" s="1" customFormat="1" ht="14.25" customHeight="1">
      <c r="A18" s="476" t="s">
        <v>236</v>
      </c>
      <c r="B18" s="476"/>
      <c r="C18" s="476"/>
      <c r="D18" s="175">
        <f>D19</f>
        <v>8051</v>
      </c>
      <c r="E18" s="175">
        <f>E19</f>
        <v>8051</v>
      </c>
      <c r="F18" s="226">
        <f t="shared" si="8"/>
        <v>0</v>
      </c>
      <c r="G18" s="179">
        <f t="shared" ref="G18:G20" si="12">F18/D18</f>
        <v>0</v>
      </c>
      <c r="H18" s="63"/>
      <c r="I18" s="63"/>
      <c r="J18" s="63" t="s">
        <v>11</v>
      </c>
      <c r="K18" s="71">
        <v>1693850</v>
      </c>
      <c r="L18" s="71">
        <v>1044704</v>
      </c>
      <c r="M18" s="229">
        <f t="shared" si="11"/>
        <v>-649146</v>
      </c>
      <c r="N18" s="99">
        <f t="shared" ref="N18:N32" si="13">M18/K18</f>
        <v>-0.38323700445730141</v>
      </c>
      <c r="O18" s="35"/>
    </row>
    <row r="19" spans="1:16" s="1" customFormat="1" ht="14.25" customHeight="1">
      <c r="A19" s="172"/>
      <c r="B19" s="473" t="s">
        <v>237</v>
      </c>
      <c r="C19" s="473"/>
      <c r="D19" s="176">
        <f>D20</f>
        <v>8051</v>
      </c>
      <c r="E19" s="176">
        <f>E20</f>
        <v>8051</v>
      </c>
      <c r="F19" s="227">
        <f t="shared" si="8"/>
        <v>0</v>
      </c>
      <c r="G19" s="199">
        <f t="shared" si="12"/>
        <v>0</v>
      </c>
      <c r="H19" s="63"/>
      <c r="I19" s="63"/>
      <c r="J19" s="63" t="s">
        <v>12</v>
      </c>
      <c r="K19" s="71">
        <v>1979950</v>
      </c>
      <c r="L19" s="71">
        <v>1451350</v>
      </c>
      <c r="M19" s="229">
        <f t="shared" ref="M19:M30" si="14">L19-K19</f>
        <v>-528600</v>
      </c>
      <c r="N19" s="99">
        <f t="shared" si="13"/>
        <v>-0.26697643879895955</v>
      </c>
    </row>
    <row r="20" spans="1:16" s="1" customFormat="1" ht="14.25" customHeight="1">
      <c r="A20" s="172"/>
      <c r="B20" s="172"/>
      <c r="C20" s="172" t="s">
        <v>237</v>
      </c>
      <c r="D20" s="174">
        <v>8051</v>
      </c>
      <c r="E20" s="174">
        <v>8051</v>
      </c>
      <c r="F20" s="226">
        <f t="shared" ref="F20" si="15">E20-D20</f>
        <v>0</v>
      </c>
      <c r="G20" s="187">
        <f t="shared" si="12"/>
        <v>0</v>
      </c>
      <c r="H20" s="105"/>
      <c r="I20" s="474" t="s">
        <v>179</v>
      </c>
      <c r="J20" s="475"/>
      <c r="K20" s="107">
        <f>K21+K22+K23</f>
        <v>0</v>
      </c>
      <c r="L20" s="107">
        <f>L21+L22+L23</f>
        <v>0</v>
      </c>
      <c r="M20" s="79">
        <f>L20-K20</f>
        <v>0</v>
      </c>
      <c r="N20" s="79">
        <v>0</v>
      </c>
    </row>
    <row r="21" spans="1:16" s="1" customFormat="1" ht="14.25" customHeight="1">
      <c r="A21" s="365" t="s">
        <v>279</v>
      </c>
      <c r="B21" s="365"/>
      <c r="C21" s="365"/>
      <c r="D21" s="368">
        <f>D22</f>
        <v>0</v>
      </c>
      <c r="E21" s="368">
        <f>E22</f>
        <v>15274</v>
      </c>
      <c r="F21" s="371">
        <f t="shared" si="8"/>
        <v>15274</v>
      </c>
      <c r="G21" s="179">
        <v>1</v>
      </c>
      <c r="H21" s="105"/>
      <c r="I21" s="105"/>
      <c r="J21" s="105" t="s">
        <v>180</v>
      </c>
      <c r="K21" s="106">
        <v>0</v>
      </c>
      <c r="L21" s="106">
        <v>0</v>
      </c>
      <c r="M21" s="71">
        <f>L21-K21</f>
        <v>0</v>
      </c>
      <c r="N21" s="71">
        <v>0</v>
      </c>
    </row>
    <row r="22" spans="1:16" s="1" customFormat="1" ht="14.25" customHeight="1">
      <c r="A22" s="365"/>
      <c r="B22" s="366" t="s">
        <v>279</v>
      </c>
      <c r="C22" s="366"/>
      <c r="D22" s="369">
        <f>D23+D24</f>
        <v>0</v>
      </c>
      <c r="E22" s="369">
        <f>E23+E24</f>
        <v>15274</v>
      </c>
      <c r="F22" s="370">
        <f t="shared" ref="F22:F24" si="16">E22-D22</f>
        <v>15274</v>
      </c>
      <c r="G22" s="199">
        <v>1</v>
      </c>
      <c r="H22" s="105"/>
      <c r="I22" s="105"/>
      <c r="J22" s="105" t="s">
        <v>181</v>
      </c>
      <c r="K22" s="106">
        <v>0</v>
      </c>
      <c r="L22" s="106">
        <v>0</v>
      </c>
      <c r="M22" s="71">
        <f t="shared" si="14"/>
        <v>0</v>
      </c>
      <c r="N22" s="71">
        <v>0</v>
      </c>
    </row>
    <row r="23" spans="1:16" s="1" customFormat="1" ht="14.25" customHeight="1">
      <c r="A23" s="365"/>
      <c r="B23" s="365"/>
      <c r="C23" s="365" t="s">
        <v>280</v>
      </c>
      <c r="D23" s="367">
        <v>0</v>
      </c>
      <c r="E23" s="367">
        <v>14207</v>
      </c>
      <c r="F23" s="226">
        <f t="shared" si="16"/>
        <v>14207</v>
      </c>
      <c r="G23" s="187">
        <v>1</v>
      </c>
      <c r="H23" s="105"/>
      <c r="I23" s="105"/>
      <c r="J23" s="105" t="s">
        <v>182</v>
      </c>
      <c r="K23" s="106">
        <v>0</v>
      </c>
      <c r="L23" s="106">
        <v>0</v>
      </c>
      <c r="M23" s="71">
        <f t="shared" si="14"/>
        <v>0</v>
      </c>
      <c r="N23" s="71">
        <v>0</v>
      </c>
    </row>
    <row r="24" spans="1:16" s="1" customFormat="1" ht="14.25" customHeight="1">
      <c r="A24" s="365"/>
      <c r="B24" s="365"/>
      <c r="C24" s="365" t="s">
        <v>328</v>
      </c>
      <c r="D24" s="367">
        <v>0</v>
      </c>
      <c r="E24" s="367">
        <v>1067</v>
      </c>
      <c r="F24" s="226">
        <f t="shared" si="16"/>
        <v>1067</v>
      </c>
      <c r="G24" s="187">
        <v>1</v>
      </c>
      <c r="H24" s="63"/>
      <c r="I24" s="477" t="s">
        <v>115</v>
      </c>
      <c r="J24" s="478"/>
      <c r="K24" s="67">
        <f>K25+K26+K27+K28+K29+K30</f>
        <v>7021635</v>
      </c>
      <c r="L24" s="67">
        <f>L25+L26+L27+L28+L29+L30</f>
        <v>7021635</v>
      </c>
      <c r="M24" s="68">
        <f t="shared" si="14"/>
        <v>0</v>
      </c>
      <c r="N24" s="82">
        <f>M24/K24</f>
        <v>0</v>
      </c>
    </row>
    <row r="25" spans="1:16" s="1" customFormat="1" ht="14.25" customHeight="1">
      <c r="A25" s="362"/>
      <c r="B25" s="363"/>
      <c r="C25" s="363"/>
      <c r="D25" s="363"/>
      <c r="E25" s="363"/>
      <c r="F25" s="363"/>
      <c r="G25" s="364"/>
      <c r="H25" s="63"/>
      <c r="I25" s="63"/>
      <c r="J25" s="63" t="s">
        <v>13</v>
      </c>
      <c r="K25" s="70">
        <v>219800</v>
      </c>
      <c r="L25" s="70">
        <v>219800</v>
      </c>
      <c r="M25" s="77">
        <f t="shared" si="14"/>
        <v>0</v>
      </c>
      <c r="N25" s="99">
        <f t="shared" si="13"/>
        <v>0</v>
      </c>
      <c r="O25" s="35"/>
    </row>
    <row r="26" spans="1:16" s="1" customFormat="1" ht="14.25" customHeight="1">
      <c r="A26" s="362"/>
      <c r="B26" s="363"/>
      <c r="C26" s="363"/>
      <c r="D26" s="363"/>
      <c r="E26" s="363"/>
      <c r="F26" s="363"/>
      <c r="G26" s="364"/>
      <c r="H26" s="63"/>
      <c r="I26" s="63"/>
      <c r="J26" s="63" t="s">
        <v>14</v>
      </c>
      <c r="K26" s="70">
        <v>791495</v>
      </c>
      <c r="L26" s="70">
        <v>791495</v>
      </c>
      <c r="M26" s="77">
        <f t="shared" si="14"/>
        <v>0</v>
      </c>
      <c r="N26" s="99">
        <f t="shared" si="13"/>
        <v>0</v>
      </c>
      <c r="O26" s="35"/>
    </row>
    <row r="27" spans="1:16" s="1" customFormat="1" ht="14.25" customHeight="1">
      <c r="A27" s="362"/>
      <c r="B27" s="363"/>
      <c r="C27" s="363"/>
      <c r="D27" s="363"/>
      <c r="E27" s="363"/>
      <c r="F27" s="363"/>
      <c r="G27" s="364"/>
      <c r="H27" s="63"/>
      <c r="I27" s="80"/>
      <c r="J27" s="63" t="s">
        <v>15</v>
      </c>
      <c r="K27" s="70">
        <v>534530</v>
      </c>
      <c r="L27" s="70">
        <v>534530</v>
      </c>
      <c r="M27" s="77">
        <f t="shared" si="14"/>
        <v>0</v>
      </c>
      <c r="N27" s="99">
        <f t="shared" si="13"/>
        <v>0</v>
      </c>
      <c r="O27" s="35"/>
    </row>
    <row r="28" spans="1:16" s="1" customFormat="1" ht="14.25" customHeight="1">
      <c r="A28" s="362"/>
      <c r="B28" s="363"/>
      <c r="C28" s="363"/>
      <c r="D28" s="363"/>
      <c r="E28" s="363"/>
      <c r="F28" s="363"/>
      <c r="G28" s="364"/>
      <c r="H28" s="63"/>
      <c r="I28" s="63"/>
      <c r="J28" s="63" t="s">
        <v>16</v>
      </c>
      <c r="K28" s="70">
        <v>1008610</v>
      </c>
      <c r="L28" s="70">
        <v>1008610</v>
      </c>
      <c r="M28" s="77">
        <f t="shared" si="14"/>
        <v>0</v>
      </c>
      <c r="N28" s="99">
        <f t="shared" si="13"/>
        <v>0</v>
      </c>
      <c r="O28" s="35"/>
      <c r="P28" s="35"/>
    </row>
    <row r="29" spans="1:16" s="1" customFormat="1" ht="14.25" customHeight="1">
      <c r="A29" s="362"/>
      <c r="B29" s="363"/>
      <c r="C29" s="363"/>
      <c r="D29" s="363"/>
      <c r="E29" s="363"/>
      <c r="F29" s="363"/>
      <c r="G29" s="364"/>
      <c r="H29" s="63"/>
      <c r="I29" s="63"/>
      <c r="J29" s="63" t="s">
        <v>17</v>
      </c>
      <c r="K29" s="70">
        <v>1827200</v>
      </c>
      <c r="L29" s="70">
        <v>1827200</v>
      </c>
      <c r="M29" s="77">
        <f t="shared" si="14"/>
        <v>0</v>
      </c>
      <c r="N29" s="99">
        <f t="shared" si="13"/>
        <v>0</v>
      </c>
    </row>
    <row r="30" spans="1:16" s="1" customFormat="1" ht="14.25" customHeight="1">
      <c r="A30" s="362"/>
      <c r="B30" s="363"/>
      <c r="C30" s="363"/>
      <c r="D30" s="363"/>
      <c r="E30" s="363"/>
      <c r="F30" s="363"/>
      <c r="G30" s="364"/>
      <c r="H30" s="63"/>
      <c r="I30" s="63"/>
      <c r="J30" s="63" t="s">
        <v>40</v>
      </c>
      <c r="K30" s="70">
        <v>2640000</v>
      </c>
      <c r="L30" s="70">
        <v>2640000</v>
      </c>
      <c r="M30" s="77">
        <f t="shared" si="14"/>
        <v>0</v>
      </c>
      <c r="N30" s="99">
        <f t="shared" si="13"/>
        <v>0</v>
      </c>
    </row>
    <row r="31" spans="1:16" s="1" customFormat="1" ht="14.25" customHeight="1">
      <c r="A31" s="363"/>
      <c r="B31" s="363"/>
      <c r="C31" s="363"/>
      <c r="D31" s="363"/>
      <c r="E31" s="363"/>
      <c r="F31" s="363"/>
      <c r="G31" s="364"/>
      <c r="H31" s="388"/>
      <c r="I31" s="345" t="s">
        <v>116</v>
      </c>
      <c r="J31" s="346"/>
      <c r="K31" s="83">
        <f>K32+K33+K34+K35+K36+K37</f>
        <v>11262400</v>
      </c>
      <c r="L31" s="83">
        <f>L32+L33+L34+L35+L36+L37</f>
        <v>11262400</v>
      </c>
      <c r="M31" s="68">
        <f t="shared" ref="M31" si="17">L31-K31</f>
        <v>0</v>
      </c>
      <c r="N31" s="69">
        <f t="shared" si="13"/>
        <v>0</v>
      </c>
    </row>
    <row r="32" spans="1:16" s="1" customFormat="1" ht="14.25" customHeight="1">
      <c r="A32" s="171"/>
      <c r="B32" s="171"/>
      <c r="C32" s="171"/>
      <c r="D32" s="171"/>
      <c r="E32" s="171"/>
      <c r="F32" s="171"/>
      <c r="G32" s="389"/>
      <c r="H32" s="377"/>
      <c r="I32" s="352"/>
      <c r="J32" s="352" t="s">
        <v>13</v>
      </c>
      <c r="K32" s="70">
        <v>120000</v>
      </c>
      <c r="L32" s="70">
        <v>120000</v>
      </c>
      <c r="M32" s="236">
        <f>L32-K32</f>
        <v>0</v>
      </c>
      <c r="N32" s="84">
        <f t="shared" si="13"/>
        <v>0</v>
      </c>
    </row>
    <row r="33" spans="1:16" s="1" customFormat="1" ht="14.25" customHeight="1">
      <c r="A33" s="465"/>
      <c r="B33" s="466"/>
      <c r="C33" s="466"/>
      <c r="D33" s="466"/>
      <c r="E33" s="466"/>
      <c r="F33" s="466"/>
      <c r="G33" s="467"/>
      <c r="H33" s="89"/>
      <c r="I33" s="80"/>
      <c r="J33" s="352" t="s">
        <v>14</v>
      </c>
      <c r="K33" s="85">
        <v>641790</v>
      </c>
      <c r="L33" s="85">
        <v>641790</v>
      </c>
      <c r="M33" s="231">
        <f t="shared" ref="M33:M37" si="18">L33-K33</f>
        <v>0</v>
      </c>
      <c r="N33" s="84">
        <f>M33/K33</f>
        <v>0</v>
      </c>
      <c r="P33" s="35"/>
    </row>
    <row r="34" spans="1:16" s="1" customFormat="1" ht="14.25" customHeight="1">
      <c r="A34" s="468"/>
      <c r="B34" s="469"/>
      <c r="C34" s="469"/>
      <c r="D34" s="469"/>
      <c r="E34" s="469"/>
      <c r="F34" s="469"/>
      <c r="G34" s="470"/>
      <c r="H34" s="89"/>
      <c r="I34" s="352"/>
      <c r="J34" s="352" t="s">
        <v>15</v>
      </c>
      <c r="K34" s="70">
        <v>2239210</v>
      </c>
      <c r="L34" s="70">
        <v>2239210</v>
      </c>
      <c r="M34" s="232">
        <f t="shared" si="18"/>
        <v>0</v>
      </c>
      <c r="N34" s="78">
        <f>M34/K34</f>
        <v>0</v>
      </c>
    </row>
    <row r="35" spans="1:16" s="1" customFormat="1" ht="14.25" customHeight="1">
      <c r="A35" s="468"/>
      <c r="B35" s="469"/>
      <c r="C35" s="469"/>
      <c r="D35" s="469"/>
      <c r="E35" s="469"/>
      <c r="F35" s="469"/>
      <c r="G35" s="470"/>
      <c r="H35" s="89"/>
      <c r="I35" s="352"/>
      <c r="J35" s="352" t="s">
        <v>16</v>
      </c>
      <c r="K35" s="70">
        <v>1676400</v>
      </c>
      <c r="L35" s="70">
        <v>1676400</v>
      </c>
      <c r="M35" s="232">
        <f t="shared" si="18"/>
        <v>0</v>
      </c>
      <c r="N35" s="78">
        <f>M35/K35</f>
        <v>0</v>
      </c>
    </row>
    <row r="36" spans="1:16" s="1" customFormat="1" ht="14.25" customHeight="1">
      <c r="A36" s="468"/>
      <c r="B36" s="469"/>
      <c r="C36" s="469"/>
      <c r="D36" s="469"/>
      <c r="E36" s="469"/>
      <c r="F36" s="469"/>
      <c r="G36" s="470"/>
      <c r="H36" s="191"/>
      <c r="I36" s="192"/>
      <c r="J36" s="192" t="s">
        <v>17</v>
      </c>
      <c r="K36" s="193">
        <v>711000</v>
      </c>
      <c r="L36" s="193">
        <v>711000</v>
      </c>
      <c r="M36" s="233">
        <f t="shared" si="18"/>
        <v>0</v>
      </c>
      <c r="N36" s="195">
        <f t="shared" ref="N36:N39" si="19">M36/K36</f>
        <v>0</v>
      </c>
    </row>
    <row r="37" spans="1:16" s="1" customFormat="1" ht="14.25" customHeight="1">
      <c r="A37" s="468"/>
      <c r="B37" s="469"/>
      <c r="C37" s="469"/>
      <c r="D37" s="469"/>
      <c r="E37" s="469"/>
      <c r="F37" s="469"/>
      <c r="G37" s="470"/>
      <c r="H37" s="196"/>
      <c r="I37" s="197"/>
      <c r="J37" s="197" t="s">
        <v>40</v>
      </c>
      <c r="K37" s="198">
        <v>5874000</v>
      </c>
      <c r="L37" s="198">
        <v>5874000</v>
      </c>
      <c r="M37" s="234">
        <f t="shared" si="18"/>
        <v>0</v>
      </c>
      <c r="N37" s="195">
        <f t="shared" si="19"/>
        <v>0</v>
      </c>
    </row>
    <row r="38" spans="1:16" s="1" customFormat="1" ht="14.25" customHeight="1">
      <c r="A38" s="468"/>
      <c r="B38" s="469"/>
      <c r="C38" s="469"/>
      <c r="D38" s="469"/>
      <c r="E38" s="469"/>
      <c r="F38" s="469"/>
      <c r="G38" s="470"/>
      <c r="H38" s="462" t="s">
        <v>84</v>
      </c>
      <c r="I38" s="463"/>
      <c r="J38" s="464"/>
      <c r="K38" s="104">
        <f>K39+K43</f>
        <v>327000</v>
      </c>
      <c r="L38" s="104">
        <f>L39+L43</f>
        <v>327000</v>
      </c>
      <c r="M38" s="235">
        <f>L38-K38</f>
        <v>0</v>
      </c>
      <c r="N38" s="238">
        <f t="shared" si="19"/>
        <v>0</v>
      </c>
    </row>
    <row r="39" spans="1:16" s="1" customFormat="1" ht="14.25" customHeight="1">
      <c r="A39" s="468"/>
      <c r="B39" s="469"/>
      <c r="C39" s="469"/>
      <c r="D39" s="469"/>
      <c r="E39" s="469"/>
      <c r="F39" s="469"/>
      <c r="G39" s="470"/>
      <c r="H39" s="89"/>
      <c r="I39" s="343" t="s">
        <v>85</v>
      </c>
      <c r="J39" s="344"/>
      <c r="K39" s="67">
        <f>K40+K41+K42</f>
        <v>129000</v>
      </c>
      <c r="L39" s="67">
        <f>L40+L41+L42</f>
        <v>129000</v>
      </c>
      <c r="M39" s="68">
        <f t="shared" ref="M39" si="20">L39-K39</f>
        <v>0</v>
      </c>
      <c r="N39" s="69">
        <f t="shared" si="19"/>
        <v>0</v>
      </c>
    </row>
    <row r="40" spans="1:16" s="1" customFormat="1" ht="14.25" customHeight="1">
      <c r="A40" s="468"/>
      <c r="B40" s="469"/>
      <c r="C40" s="469"/>
      <c r="D40" s="469"/>
      <c r="E40" s="469"/>
      <c r="F40" s="469"/>
      <c r="G40" s="470"/>
      <c r="H40" s="89"/>
      <c r="I40" s="352"/>
      <c r="J40" s="352" t="s">
        <v>18</v>
      </c>
      <c r="K40" s="70">
        <v>0</v>
      </c>
      <c r="L40" s="70">
        <v>0</v>
      </c>
      <c r="M40" s="71">
        <v>0</v>
      </c>
      <c r="N40" s="71">
        <v>0</v>
      </c>
    </row>
    <row r="41" spans="1:16" s="1" customFormat="1" ht="14.25" customHeight="1">
      <c r="A41" s="468"/>
      <c r="B41" s="469"/>
      <c r="C41" s="469"/>
      <c r="D41" s="469"/>
      <c r="E41" s="469"/>
      <c r="F41" s="469"/>
      <c r="G41" s="470"/>
      <c r="H41" s="100"/>
      <c r="I41" s="352"/>
      <c r="J41" s="352" t="s">
        <v>151</v>
      </c>
      <c r="K41" s="70">
        <v>0</v>
      </c>
      <c r="L41" s="70">
        <v>0</v>
      </c>
      <c r="M41" s="239">
        <f t="shared" ref="M41:M42" si="21">L41-K41</f>
        <v>0</v>
      </c>
      <c r="N41" s="71">
        <v>0</v>
      </c>
    </row>
    <row r="42" spans="1:16" s="1" customFormat="1" ht="14.25" customHeight="1">
      <c r="A42" s="468"/>
      <c r="B42" s="469"/>
      <c r="C42" s="469"/>
      <c r="D42" s="469"/>
      <c r="E42" s="469"/>
      <c r="F42" s="469"/>
      <c r="G42" s="470"/>
      <c r="H42" s="89"/>
      <c r="I42" s="72"/>
      <c r="J42" s="72" t="s">
        <v>87</v>
      </c>
      <c r="K42" s="73">
        <v>129000</v>
      </c>
      <c r="L42" s="73">
        <v>129000</v>
      </c>
      <c r="M42" s="77">
        <f t="shared" si="21"/>
        <v>0</v>
      </c>
      <c r="N42" s="74">
        <f>M42/K42</f>
        <v>0</v>
      </c>
    </row>
    <row r="43" spans="1:16" s="1" customFormat="1" ht="14.25" customHeight="1">
      <c r="A43" s="468"/>
      <c r="B43" s="469"/>
      <c r="C43" s="469"/>
      <c r="D43" s="469"/>
      <c r="E43" s="469"/>
      <c r="F43" s="469"/>
      <c r="G43" s="470"/>
      <c r="H43" s="90"/>
      <c r="I43" s="347" t="s">
        <v>142</v>
      </c>
      <c r="J43" s="347"/>
      <c r="K43" s="67">
        <f>K44+K45+K46</f>
        <v>198000</v>
      </c>
      <c r="L43" s="67">
        <f>L44+L45+L46</f>
        <v>198000</v>
      </c>
      <c r="M43" s="237">
        <f>L43-K43</f>
        <v>0</v>
      </c>
      <c r="N43" s="69">
        <f t="shared" ref="N43" si="22">M43/K43</f>
        <v>0</v>
      </c>
    </row>
    <row r="44" spans="1:16" s="1" customFormat="1" ht="14.25" customHeight="1">
      <c r="A44" s="468"/>
      <c r="B44" s="469"/>
      <c r="C44" s="469"/>
      <c r="D44" s="469"/>
      <c r="E44" s="469"/>
      <c r="F44" s="469"/>
      <c r="G44" s="470"/>
      <c r="H44" s="91"/>
      <c r="I44" s="75"/>
      <c r="J44" s="75" t="s">
        <v>18</v>
      </c>
      <c r="K44" s="103">
        <v>0</v>
      </c>
      <c r="L44" s="103">
        <v>0</v>
      </c>
      <c r="M44" s="374">
        <f t="shared" ref="M44" si="23">L44-K44</f>
        <v>0</v>
      </c>
      <c r="N44" s="76">
        <v>0</v>
      </c>
    </row>
    <row r="45" spans="1:16" s="1" customFormat="1" ht="14.25" customHeight="1">
      <c r="A45" s="468"/>
      <c r="B45" s="469"/>
      <c r="C45" s="469"/>
      <c r="D45" s="469"/>
      <c r="E45" s="469"/>
      <c r="F45" s="469"/>
      <c r="G45" s="470"/>
      <c r="H45" s="101"/>
      <c r="I45" s="75"/>
      <c r="J45" s="75" t="s">
        <v>151</v>
      </c>
      <c r="K45" s="102">
        <v>0</v>
      </c>
      <c r="L45" s="102">
        <v>0</v>
      </c>
      <c r="M45" s="240">
        <v>0</v>
      </c>
      <c r="N45" s="241">
        <v>0</v>
      </c>
    </row>
    <row r="46" spans="1:16" ht="14.25" customHeight="1">
      <c r="A46" s="468"/>
      <c r="B46" s="469"/>
      <c r="C46" s="469"/>
      <c r="D46" s="469"/>
      <c r="E46" s="469"/>
      <c r="F46" s="469"/>
      <c r="G46" s="470"/>
      <c r="H46" s="89"/>
      <c r="I46" s="352"/>
      <c r="J46" s="352" t="s">
        <v>87</v>
      </c>
      <c r="K46" s="70">
        <v>198000</v>
      </c>
      <c r="L46" s="70">
        <v>198000</v>
      </c>
      <c r="M46" s="194">
        <f t="shared" ref="M46:M55" si="24">L46-K46</f>
        <v>0</v>
      </c>
      <c r="N46" s="78">
        <f>M46/K46</f>
        <v>0</v>
      </c>
    </row>
    <row r="47" spans="1:16" s="93" customFormat="1" ht="14.25" customHeight="1">
      <c r="A47" s="468"/>
      <c r="B47" s="469"/>
      <c r="C47" s="469"/>
      <c r="D47" s="469"/>
      <c r="E47" s="469"/>
      <c r="F47" s="469"/>
      <c r="G47" s="470"/>
      <c r="H47" s="350" t="s">
        <v>41</v>
      </c>
      <c r="I47" s="350"/>
      <c r="J47" s="351"/>
      <c r="K47" s="86">
        <f>K48+K56</f>
        <v>1169350</v>
      </c>
      <c r="L47" s="86">
        <f>L48+L56</f>
        <v>1169350</v>
      </c>
      <c r="M47" s="87">
        <f t="shared" si="24"/>
        <v>0</v>
      </c>
      <c r="N47" s="88">
        <f>M47/K47</f>
        <v>0</v>
      </c>
    </row>
    <row r="48" spans="1:16" ht="14.25" customHeight="1">
      <c r="A48" s="468"/>
      <c r="B48" s="469"/>
      <c r="C48" s="469"/>
      <c r="D48" s="469"/>
      <c r="E48" s="469"/>
      <c r="F48" s="469"/>
      <c r="G48" s="470"/>
      <c r="H48" s="89"/>
      <c r="I48" s="347" t="s">
        <v>117</v>
      </c>
      <c r="J48" s="347"/>
      <c r="K48" s="67">
        <f>SUM(K49:K54)</f>
        <v>629750</v>
      </c>
      <c r="L48" s="67">
        <f>SUM(L49:L54)</f>
        <v>629750</v>
      </c>
      <c r="M48" s="68">
        <f t="shared" si="24"/>
        <v>0</v>
      </c>
      <c r="N48" s="69">
        <f>M48/K48</f>
        <v>0</v>
      </c>
    </row>
    <row r="49" spans="1:14" ht="14.25" customHeight="1">
      <c r="A49" s="468"/>
      <c r="B49" s="469"/>
      <c r="C49" s="469"/>
      <c r="D49" s="469"/>
      <c r="E49" s="469"/>
      <c r="F49" s="469"/>
      <c r="G49" s="470"/>
      <c r="H49" s="89"/>
      <c r="I49" s="352"/>
      <c r="J49" s="352" t="s">
        <v>26</v>
      </c>
      <c r="K49" s="70">
        <v>152750</v>
      </c>
      <c r="L49" s="70">
        <v>152750</v>
      </c>
      <c r="M49" s="77">
        <f t="shared" si="24"/>
        <v>0</v>
      </c>
      <c r="N49" s="78">
        <f>M49/K49</f>
        <v>0</v>
      </c>
    </row>
    <row r="50" spans="1:14" ht="14.25" customHeight="1">
      <c r="A50" s="468"/>
      <c r="B50" s="469"/>
      <c r="C50" s="469"/>
      <c r="D50" s="469"/>
      <c r="E50" s="469"/>
      <c r="F50" s="469"/>
      <c r="G50" s="470"/>
      <c r="H50" s="89"/>
      <c r="I50" s="80"/>
      <c r="J50" s="352" t="s">
        <v>34</v>
      </c>
      <c r="K50" s="70">
        <v>133000</v>
      </c>
      <c r="L50" s="70">
        <v>133000</v>
      </c>
      <c r="M50" s="77">
        <f t="shared" si="24"/>
        <v>0</v>
      </c>
      <c r="N50" s="78">
        <f>M50/K50</f>
        <v>0</v>
      </c>
    </row>
    <row r="51" spans="1:14" ht="14.25" customHeight="1">
      <c r="A51" s="468"/>
      <c r="B51" s="469"/>
      <c r="C51" s="469"/>
      <c r="D51" s="469"/>
      <c r="E51" s="469"/>
      <c r="F51" s="469"/>
      <c r="G51" s="470"/>
      <c r="H51" s="89"/>
      <c r="I51" s="352"/>
      <c r="J51" s="352" t="s">
        <v>90</v>
      </c>
      <c r="K51" s="70">
        <v>0</v>
      </c>
      <c r="L51" s="70">
        <v>0</v>
      </c>
      <c r="M51" s="71">
        <f t="shared" si="24"/>
        <v>0</v>
      </c>
      <c r="N51" s="71">
        <v>0</v>
      </c>
    </row>
    <row r="52" spans="1:14" ht="14.25" customHeight="1">
      <c r="A52" s="468"/>
      <c r="B52" s="469"/>
      <c r="C52" s="469"/>
      <c r="D52" s="469"/>
      <c r="E52" s="469"/>
      <c r="F52" s="469"/>
      <c r="G52" s="470"/>
      <c r="H52" s="89"/>
      <c r="I52" s="352"/>
      <c r="J52" s="352" t="s">
        <v>91</v>
      </c>
      <c r="K52" s="70">
        <v>100000</v>
      </c>
      <c r="L52" s="70">
        <v>100000</v>
      </c>
      <c r="M52" s="77">
        <f t="shared" si="24"/>
        <v>0</v>
      </c>
      <c r="N52" s="78">
        <f t="shared" ref="N52:N53" si="25">M52/K52</f>
        <v>0</v>
      </c>
    </row>
    <row r="53" spans="1:14" ht="14.25" customHeight="1">
      <c r="A53" s="468"/>
      <c r="B53" s="469"/>
      <c r="C53" s="469"/>
      <c r="D53" s="469"/>
      <c r="E53" s="469"/>
      <c r="F53" s="469"/>
      <c r="G53" s="470"/>
      <c r="H53" s="89"/>
      <c r="I53" s="352"/>
      <c r="J53" s="352" t="s">
        <v>141</v>
      </c>
      <c r="K53" s="70">
        <v>244000</v>
      </c>
      <c r="L53" s="70">
        <v>244000</v>
      </c>
      <c r="M53" s="77">
        <f t="shared" si="24"/>
        <v>0</v>
      </c>
      <c r="N53" s="78">
        <f t="shared" si="25"/>
        <v>0</v>
      </c>
    </row>
    <row r="54" spans="1:14" ht="14.25" customHeight="1">
      <c r="A54" s="468"/>
      <c r="B54" s="469"/>
      <c r="C54" s="469"/>
      <c r="D54" s="469"/>
      <c r="E54" s="469"/>
      <c r="F54" s="469"/>
      <c r="G54" s="470"/>
      <c r="H54" s="89"/>
      <c r="I54" s="352"/>
      <c r="J54" s="352" t="s">
        <v>166</v>
      </c>
      <c r="K54" s="70">
        <v>0</v>
      </c>
      <c r="L54" s="70">
        <v>0</v>
      </c>
      <c r="M54" s="71">
        <f t="shared" si="24"/>
        <v>0</v>
      </c>
      <c r="N54" s="71">
        <v>0</v>
      </c>
    </row>
    <row r="55" spans="1:14" ht="14.25" customHeight="1">
      <c r="A55" s="468"/>
      <c r="B55" s="469"/>
      <c r="C55" s="469"/>
      <c r="D55" s="469"/>
      <c r="E55" s="469"/>
      <c r="F55" s="469"/>
      <c r="G55" s="470"/>
      <c r="H55" s="100"/>
      <c r="I55" s="352"/>
      <c r="J55" s="352" t="s">
        <v>95</v>
      </c>
      <c r="K55" s="70">
        <v>0</v>
      </c>
      <c r="L55" s="70">
        <v>0</v>
      </c>
      <c r="M55" s="71">
        <f t="shared" si="24"/>
        <v>0</v>
      </c>
      <c r="N55" s="71">
        <v>0</v>
      </c>
    </row>
    <row r="56" spans="1:14" ht="14.25" customHeight="1">
      <c r="A56" s="468"/>
      <c r="B56" s="469"/>
      <c r="C56" s="469"/>
      <c r="D56" s="469"/>
      <c r="E56" s="469"/>
      <c r="F56" s="469"/>
      <c r="G56" s="470"/>
      <c r="H56" s="89"/>
      <c r="I56" s="347" t="s">
        <v>98</v>
      </c>
      <c r="J56" s="347"/>
      <c r="K56" s="67">
        <f>SUM(K57:K61)</f>
        <v>539600</v>
      </c>
      <c r="L56" s="67">
        <f>SUM(L57:L61)</f>
        <v>539600</v>
      </c>
      <c r="M56" s="68">
        <f>L56-K56</f>
        <v>0</v>
      </c>
      <c r="N56" s="69">
        <f>M56/K56</f>
        <v>0</v>
      </c>
    </row>
    <row r="57" spans="1:14" s="93" customFormat="1" ht="14.25" customHeight="1">
      <c r="A57" s="468"/>
      <c r="B57" s="469"/>
      <c r="C57" s="469"/>
      <c r="D57" s="469"/>
      <c r="E57" s="469"/>
      <c r="F57" s="469"/>
      <c r="G57" s="470"/>
      <c r="H57" s="89"/>
      <c r="I57" s="352"/>
      <c r="J57" s="352" t="s">
        <v>26</v>
      </c>
      <c r="K57" s="70">
        <v>0</v>
      </c>
      <c r="L57" s="70">
        <v>0</v>
      </c>
      <c r="M57" s="230">
        <f>L57-K57</f>
        <v>0</v>
      </c>
      <c r="N57" s="71">
        <v>0</v>
      </c>
    </row>
    <row r="58" spans="1:14" ht="14.25" customHeight="1">
      <c r="A58" s="468"/>
      <c r="B58" s="469"/>
      <c r="C58" s="469"/>
      <c r="D58" s="469"/>
      <c r="E58" s="469"/>
      <c r="F58" s="469"/>
      <c r="G58" s="470"/>
      <c r="H58" s="351"/>
      <c r="I58" s="352"/>
      <c r="J58" s="352" t="s">
        <v>34</v>
      </c>
      <c r="K58" s="70">
        <v>0</v>
      </c>
      <c r="L58" s="70">
        <v>0</v>
      </c>
      <c r="M58" s="230">
        <f t="shared" ref="M58:M61" si="26">L58-K58</f>
        <v>0</v>
      </c>
      <c r="N58" s="71">
        <v>0</v>
      </c>
    </row>
    <row r="59" spans="1:14" ht="14.25" customHeight="1">
      <c r="A59" s="468"/>
      <c r="B59" s="469"/>
      <c r="C59" s="469"/>
      <c r="D59" s="469"/>
      <c r="E59" s="469"/>
      <c r="F59" s="469"/>
      <c r="G59" s="470"/>
      <c r="H59" s="89"/>
      <c r="I59" s="352"/>
      <c r="J59" s="352" t="s">
        <v>91</v>
      </c>
      <c r="K59" s="70">
        <v>500000</v>
      </c>
      <c r="L59" s="70">
        <v>500000</v>
      </c>
      <c r="M59" s="232">
        <f t="shared" si="26"/>
        <v>0</v>
      </c>
      <c r="N59" s="78">
        <f t="shared" ref="N59:N60" si="27">M59/K59</f>
        <v>0</v>
      </c>
    </row>
    <row r="60" spans="1:14" ht="14.25" customHeight="1">
      <c r="A60" s="468"/>
      <c r="B60" s="469"/>
      <c r="C60" s="469"/>
      <c r="D60" s="469"/>
      <c r="E60" s="469"/>
      <c r="F60" s="469"/>
      <c r="G60" s="470"/>
      <c r="H60" s="89"/>
      <c r="I60" s="80"/>
      <c r="J60" s="352" t="s">
        <v>141</v>
      </c>
      <c r="K60" s="85">
        <v>39600</v>
      </c>
      <c r="L60" s="85">
        <v>39600</v>
      </c>
      <c r="M60" s="236">
        <f t="shared" si="26"/>
        <v>0</v>
      </c>
      <c r="N60" s="78">
        <f t="shared" si="27"/>
        <v>0</v>
      </c>
    </row>
    <row r="61" spans="1:14" ht="14.25" customHeight="1">
      <c r="A61" s="468"/>
      <c r="B61" s="469"/>
      <c r="C61" s="469"/>
      <c r="D61" s="469"/>
      <c r="E61" s="469"/>
      <c r="F61" s="469"/>
      <c r="G61" s="470"/>
      <c r="H61" s="89"/>
      <c r="I61" s="352"/>
      <c r="J61" s="352" t="s">
        <v>95</v>
      </c>
      <c r="K61" s="70">
        <v>0</v>
      </c>
      <c r="L61" s="70">
        <v>0</v>
      </c>
      <c r="M61" s="230">
        <f t="shared" si="26"/>
        <v>0</v>
      </c>
      <c r="N61" s="71">
        <v>0</v>
      </c>
    </row>
    <row r="62" spans="1:14" ht="14.25" customHeight="1">
      <c r="A62" s="468"/>
      <c r="B62" s="469"/>
      <c r="C62" s="469"/>
      <c r="D62" s="469"/>
      <c r="E62" s="469"/>
      <c r="F62" s="469"/>
      <c r="G62" s="470"/>
      <c r="H62" s="350" t="s">
        <v>3</v>
      </c>
      <c r="I62" s="350"/>
      <c r="J62" s="351"/>
      <c r="K62" s="64">
        <f>K63</f>
        <v>609124</v>
      </c>
      <c r="L62" s="64">
        <f>L63</f>
        <v>600962</v>
      </c>
      <c r="M62" s="375">
        <f>L62-K62</f>
        <v>-8162</v>
      </c>
      <c r="N62" s="66">
        <f t="shared" ref="N62:N63" si="28">M62/K62</f>
        <v>-1.3399570530795043E-2</v>
      </c>
    </row>
    <row r="63" spans="1:14" ht="14.25" customHeight="1">
      <c r="A63" s="468"/>
      <c r="B63" s="469"/>
      <c r="C63" s="469"/>
      <c r="D63" s="469"/>
      <c r="E63" s="469"/>
      <c r="F63" s="469"/>
      <c r="G63" s="470"/>
      <c r="H63" s="89"/>
      <c r="I63" s="348" t="s">
        <v>3</v>
      </c>
      <c r="J63" s="349"/>
      <c r="K63" s="67">
        <f>K64+K65</f>
        <v>609124</v>
      </c>
      <c r="L63" s="67">
        <f>L64+L65</f>
        <v>600962</v>
      </c>
      <c r="M63" s="245">
        <f>L63-K63</f>
        <v>-8162</v>
      </c>
      <c r="N63" s="69">
        <f t="shared" si="28"/>
        <v>-1.3399570530795043E-2</v>
      </c>
    </row>
    <row r="64" spans="1:14" ht="14.25" customHeight="1">
      <c r="A64" s="468"/>
      <c r="B64" s="469"/>
      <c r="C64" s="469"/>
      <c r="D64" s="469"/>
      <c r="E64" s="469"/>
      <c r="F64" s="469"/>
      <c r="G64" s="470"/>
      <c r="H64" s="89"/>
      <c r="I64" s="352"/>
      <c r="J64" s="352" t="s">
        <v>3</v>
      </c>
      <c r="K64" s="70">
        <v>8162</v>
      </c>
      <c r="L64" s="70">
        <v>0</v>
      </c>
      <c r="M64" s="229">
        <f>L64-K64</f>
        <v>-8162</v>
      </c>
      <c r="N64" s="78">
        <v>-1</v>
      </c>
    </row>
    <row r="65" spans="1:14" ht="14.25" customHeight="1">
      <c r="A65" s="468"/>
      <c r="B65" s="469"/>
      <c r="C65" s="469"/>
      <c r="D65" s="469"/>
      <c r="E65" s="469"/>
      <c r="F65" s="469"/>
      <c r="G65" s="470"/>
      <c r="H65" s="89"/>
      <c r="I65" s="242"/>
      <c r="J65" s="243" t="s">
        <v>257</v>
      </c>
      <c r="K65" s="85">
        <v>600962</v>
      </c>
      <c r="L65" s="85">
        <v>600962</v>
      </c>
      <c r="M65" s="376">
        <f t="shared" ref="M65:M66" si="29">L65-K65</f>
        <v>0</v>
      </c>
      <c r="N65" s="244">
        <v>0</v>
      </c>
    </row>
    <row r="66" spans="1:14" ht="14.25" customHeight="1">
      <c r="A66" s="468"/>
      <c r="B66" s="469"/>
      <c r="C66" s="469"/>
      <c r="D66" s="469"/>
      <c r="E66" s="469"/>
      <c r="F66" s="469"/>
      <c r="G66" s="470"/>
      <c r="H66" s="385" t="s">
        <v>329</v>
      </c>
      <c r="I66" s="386"/>
      <c r="J66" s="387"/>
      <c r="K66" s="368">
        <f>K67</f>
        <v>0</v>
      </c>
      <c r="L66" s="368">
        <f>L67</f>
        <v>6694969</v>
      </c>
      <c r="M66" s="381">
        <f t="shared" si="29"/>
        <v>6694969</v>
      </c>
      <c r="N66" s="382">
        <v>1</v>
      </c>
    </row>
    <row r="67" spans="1:14" ht="14.25" customHeight="1">
      <c r="A67" s="468"/>
      <c r="B67" s="469"/>
      <c r="C67" s="469"/>
      <c r="D67" s="469"/>
      <c r="E67" s="469"/>
      <c r="F67" s="469"/>
      <c r="G67" s="470"/>
      <c r="H67" s="378"/>
      <c r="I67" s="461" t="s">
        <v>329</v>
      </c>
      <c r="J67" s="461"/>
      <c r="K67" s="383">
        <f>K68</f>
        <v>0</v>
      </c>
      <c r="L67" s="383">
        <f>L68</f>
        <v>6694969</v>
      </c>
      <c r="M67" s="245">
        <f>L67-K67</f>
        <v>6694969</v>
      </c>
      <c r="N67" s="384">
        <v>1</v>
      </c>
    </row>
    <row r="68" spans="1:14" ht="14.25" customHeight="1">
      <c r="A68" s="471"/>
      <c r="B68" s="472"/>
      <c r="C68" s="472"/>
      <c r="D68" s="472"/>
      <c r="E68" s="472"/>
      <c r="F68" s="472"/>
      <c r="G68" s="472"/>
      <c r="H68" s="378"/>
      <c r="I68" s="378"/>
      <c r="J68" s="378" t="s">
        <v>329</v>
      </c>
      <c r="K68" s="379">
        <v>0</v>
      </c>
      <c r="L68" s="379">
        <v>6694969</v>
      </c>
      <c r="M68" s="376">
        <f t="shared" ref="M68" si="30">L68-K68</f>
        <v>6694969</v>
      </c>
      <c r="N68" s="380">
        <v>1</v>
      </c>
    </row>
  </sheetData>
  <mergeCells count="36">
    <mergeCell ref="A3:C3"/>
    <mergeCell ref="A4:C4"/>
    <mergeCell ref="A5:F5"/>
    <mergeCell ref="H5:N5"/>
    <mergeCell ref="A1:N1"/>
    <mergeCell ref="A2:N2"/>
    <mergeCell ref="N6:N7"/>
    <mergeCell ref="A8:C8"/>
    <mergeCell ref="H8:J8"/>
    <mergeCell ref="A9:C9"/>
    <mergeCell ref="H9:J9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A10:C10"/>
    <mergeCell ref="I10:J10"/>
    <mergeCell ref="A14:C14"/>
    <mergeCell ref="M6:M7"/>
    <mergeCell ref="F6:F7"/>
    <mergeCell ref="E6:E7"/>
    <mergeCell ref="I67:J67"/>
    <mergeCell ref="H38:J38"/>
    <mergeCell ref="A33:G68"/>
    <mergeCell ref="B11:C11"/>
    <mergeCell ref="I20:J20"/>
    <mergeCell ref="A18:C18"/>
    <mergeCell ref="B19:C19"/>
    <mergeCell ref="I15:J15"/>
    <mergeCell ref="I24:J24"/>
  </mergeCells>
  <phoneticPr fontId="3" type="noConversion"/>
  <pageMargins left="0.19685039370078741" right="0.19685039370078741" top="0.55118110236220474" bottom="0.35433070866141736" header="0.31496062992125984" footer="0.31496062992125984"/>
  <pageSetup paperSize="9" orientation="landscape" r:id="rId1"/>
  <headerFooter>
    <oddFooter>&amp;R2016년푸드마켓결산총괄표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18"/>
  <sheetViews>
    <sheetView view="pageLayout" workbookViewId="0">
      <selection sqref="A1:J18"/>
    </sheetView>
  </sheetViews>
  <sheetFormatPr defaultRowHeight="17.25" customHeight="1"/>
  <cols>
    <col min="1" max="2" width="4.33203125" style="4" customWidth="1"/>
    <col min="3" max="3" width="17" style="4" customWidth="1"/>
    <col min="4" max="5" width="11.77734375" style="4" customWidth="1"/>
    <col min="6" max="6" width="10.77734375" style="4" customWidth="1"/>
    <col min="7" max="7" width="36.77734375" style="4" customWidth="1"/>
    <col min="8" max="8" width="1.33203125" style="6" hidden="1" customWidth="1"/>
    <col min="9" max="9" width="2.5546875" style="6" customWidth="1"/>
    <col min="10" max="10" width="11.33203125" style="4" customWidth="1"/>
    <col min="11" max="11" width="8.88671875" style="4"/>
    <col min="12" max="15" width="9.33203125" style="4" bestFit="1" customWidth="1"/>
    <col min="16" max="16384" width="8.88671875" style="4"/>
  </cols>
  <sheetData>
    <row r="1" spans="1:15" ht="17.25" customHeight="1">
      <c r="A1" s="15" t="s">
        <v>277</v>
      </c>
      <c r="G1" s="5"/>
      <c r="J1" s="5" t="s">
        <v>39</v>
      </c>
    </row>
    <row r="2" spans="1:15" ht="17.25" customHeight="1">
      <c r="A2" s="508" t="s">
        <v>4</v>
      </c>
      <c r="B2" s="508"/>
      <c r="C2" s="508"/>
      <c r="D2" s="96" t="s">
        <v>275</v>
      </c>
      <c r="E2" s="96" t="s">
        <v>276</v>
      </c>
      <c r="F2" s="482" t="s">
        <v>37</v>
      </c>
      <c r="G2" s="502" t="s">
        <v>20</v>
      </c>
      <c r="H2" s="503"/>
      <c r="I2" s="503"/>
      <c r="J2" s="504"/>
    </row>
    <row r="3" spans="1:15" ht="17.25" customHeight="1">
      <c r="A3" s="7" t="s">
        <v>5</v>
      </c>
      <c r="B3" s="7" t="s">
        <v>6</v>
      </c>
      <c r="C3" s="7" t="s">
        <v>8</v>
      </c>
      <c r="D3" s="97" t="s">
        <v>177</v>
      </c>
      <c r="E3" s="97" t="s">
        <v>178</v>
      </c>
      <c r="F3" s="508"/>
      <c r="G3" s="505"/>
      <c r="H3" s="506"/>
      <c r="I3" s="506"/>
      <c r="J3" s="507"/>
    </row>
    <row r="4" spans="1:15" ht="17.25" customHeight="1">
      <c r="A4" s="499" t="s">
        <v>25</v>
      </c>
      <c r="B4" s="499"/>
      <c r="C4" s="499"/>
      <c r="D4" s="26">
        <f>D5+D9+D12</f>
        <v>86165124</v>
      </c>
      <c r="E4" s="26">
        <f>E5+E9+E12+E15</f>
        <v>86179325</v>
      </c>
      <c r="F4" s="219">
        <f t="shared" ref="F4:F18" si="0">E4-D4</f>
        <v>14201</v>
      </c>
      <c r="G4" s="28"/>
      <c r="H4" s="28"/>
      <c r="I4" s="28"/>
      <c r="J4" s="8">
        <v>0</v>
      </c>
    </row>
    <row r="5" spans="1:15" ht="17.25" customHeight="1">
      <c r="A5" s="499" t="s">
        <v>0</v>
      </c>
      <c r="B5" s="499"/>
      <c r="C5" s="499"/>
      <c r="D5" s="26">
        <f>D6</f>
        <v>85456000</v>
      </c>
      <c r="E5" s="26">
        <f>E6</f>
        <v>85456000</v>
      </c>
      <c r="F5" s="219">
        <f t="shared" si="0"/>
        <v>0</v>
      </c>
      <c r="G5" s="28"/>
      <c r="H5" s="28"/>
      <c r="I5" s="28"/>
      <c r="J5" s="28"/>
      <c r="M5" s="34"/>
    </row>
    <row r="6" spans="1:15" ht="17.25" customHeight="1">
      <c r="A6" s="28"/>
      <c r="B6" s="500" t="s">
        <v>7</v>
      </c>
      <c r="C6" s="500"/>
      <c r="D6" s="30">
        <f>D7+D8</f>
        <v>85456000</v>
      </c>
      <c r="E6" s="30">
        <f>E7+E8</f>
        <v>85456000</v>
      </c>
      <c r="F6" s="210">
        <f>E6-D6</f>
        <v>0</v>
      </c>
      <c r="G6" s="36"/>
      <c r="H6" s="29"/>
      <c r="I6" s="29"/>
      <c r="J6" s="30">
        <v>0</v>
      </c>
      <c r="L6" s="34"/>
      <c r="M6" s="34"/>
    </row>
    <row r="7" spans="1:15" ht="17.25" customHeight="1">
      <c r="A7" s="28"/>
      <c r="B7" s="28"/>
      <c r="C7" s="42" t="s">
        <v>109</v>
      </c>
      <c r="D7" s="8">
        <v>49456000</v>
      </c>
      <c r="E7" s="8">
        <v>49456000</v>
      </c>
      <c r="F7" s="209">
        <f t="shared" si="0"/>
        <v>0</v>
      </c>
      <c r="G7" s="205"/>
      <c r="H7" s="28"/>
      <c r="I7" s="28"/>
      <c r="J7" s="26">
        <v>0</v>
      </c>
    </row>
    <row r="8" spans="1:15" s="31" customFormat="1" ht="17.25" customHeight="1">
      <c r="A8" s="39"/>
      <c r="B8" s="39"/>
      <c r="C8" s="47" t="s">
        <v>118</v>
      </c>
      <c r="D8" s="8">
        <v>36000000</v>
      </c>
      <c r="E8" s="8">
        <v>36000000</v>
      </c>
      <c r="F8" s="209">
        <f>E8-D8</f>
        <v>0</v>
      </c>
      <c r="G8" s="94"/>
      <c r="H8" s="39"/>
      <c r="I8" s="39"/>
      <c r="J8" s="26"/>
      <c r="N8" s="34"/>
      <c r="O8" s="34"/>
    </row>
    <row r="9" spans="1:15" ht="17.25" customHeight="1">
      <c r="A9" s="499" t="s">
        <v>1</v>
      </c>
      <c r="B9" s="499"/>
      <c r="C9" s="499"/>
      <c r="D9" s="26">
        <f>D10</f>
        <v>701073</v>
      </c>
      <c r="E9" s="26">
        <f>E10</f>
        <v>700000</v>
      </c>
      <c r="F9" s="219">
        <f t="shared" si="0"/>
        <v>-1073</v>
      </c>
      <c r="G9" s="218"/>
      <c r="H9" s="28"/>
      <c r="I9" s="28"/>
      <c r="J9" s="28"/>
      <c r="N9" s="34"/>
    </row>
    <row r="10" spans="1:15" ht="17.25" customHeight="1">
      <c r="A10" s="28"/>
      <c r="B10" s="500" t="s">
        <v>110</v>
      </c>
      <c r="C10" s="500"/>
      <c r="D10" s="30">
        <f>D11</f>
        <v>701073</v>
      </c>
      <c r="E10" s="30">
        <f>E11</f>
        <v>700000</v>
      </c>
      <c r="F10" s="360">
        <f>E10-D10</f>
        <v>-1073</v>
      </c>
      <c r="G10" s="29"/>
      <c r="H10" s="29"/>
      <c r="I10" s="29"/>
      <c r="J10" s="27">
        <v>0</v>
      </c>
    </row>
    <row r="11" spans="1:15" ht="17.25" customHeight="1">
      <c r="A11" s="28"/>
      <c r="B11" s="28"/>
      <c r="C11" s="28" t="s">
        <v>1</v>
      </c>
      <c r="D11" s="8">
        <v>701073</v>
      </c>
      <c r="E11" s="8">
        <v>700000</v>
      </c>
      <c r="F11" s="209">
        <f t="shared" si="0"/>
        <v>-1073</v>
      </c>
      <c r="G11" s="353" t="s">
        <v>282</v>
      </c>
      <c r="H11" s="28"/>
      <c r="I11" s="28"/>
      <c r="J11" s="26">
        <v>0</v>
      </c>
      <c r="L11" s="34"/>
      <c r="M11" s="34"/>
    </row>
    <row r="12" spans="1:15" ht="17.25" customHeight="1">
      <c r="A12" s="501" t="s">
        <v>56</v>
      </c>
      <c r="B12" s="501"/>
      <c r="C12" s="501"/>
      <c r="D12" s="98">
        <f>D13</f>
        <v>8051</v>
      </c>
      <c r="E12" s="98">
        <f>E13</f>
        <v>8051</v>
      </c>
      <c r="F12" s="220">
        <f t="shared" si="0"/>
        <v>0</v>
      </c>
      <c r="G12" s="95"/>
      <c r="H12" s="95"/>
      <c r="I12" s="95"/>
      <c r="J12" s="95"/>
    </row>
    <row r="13" spans="1:15" ht="17.25" customHeight="1">
      <c r="A13" s="131"/>
      <c r="B13" s="497" t="s">
        <v>233</v>
      </c>
      <c r="C13" s="498"/>
      <c r="D13" s="134">
        <f>D14</f>
        <v>8051</v>
      </c>
      <c r="E13" s="134">
        <f>E14</f>
        <v>8051</v>
      </c>
      <c r="F13" s="221">
        <f t="shared" si="0"/>
        <v>0</v>
      </c>
      <c r="G13" s="133"/>
      <c r="H13" s="133"/>
      <c r="I13" s="133"/>
      <c r="J13" s="133"/>
    </row>
    <row r="14" spans="1:15" ht="17.25" customHeight="1">
      <c r="A14" s="131"/>
      <c r="B14" s="131"/>
      <c r="C14" s="131" t="s">
        <v>233</v>
      </c>
      <c r="D14" s="132">
        <v>8051</v>
      </c>
      <c r="E14" s="132">
        <v>8051</v>
      </c>
      <c r="F14" s="361">
        <f t="shared" si="0"/>
        <v>0</v>
      </c>
      <c r="G14" s="131"/>
      <c r="H14" s="131"/>
      <c r="I14" s="131"/>
      <c r="J14" s="131"/>
    </row>
    <row r="15" spans="1:15" ht="17.25" customHeight="1">
      <c r="A15" s="356" t="s">
        <v>278</v>
      </c>
      <c r="B15" s="356"/>
      <c r="C15" s="356"/>
      <c r="D15" s="359">
        <f>D16</f>
        <v>0</v>
      </c>
      <c r="E15" s="359">
        <f>E16</f>
        <v>15274</v>
      </c>
      <c r="F15" s="220">
        <f t="shared" si="0"/>
        <v>15274</v>
      </c>
      <c r="G15" s="356"/>
      <c r="H15" s="356"/>
      <c r="I15" s="356"/>
      <c r="J15" s="356"/>
    </row>
    <row r="16" spans="1:15" ht="17.25" customHeight="1">
      <c r="A16" s="356"/>
      <c r="B16" s="354" t="s">
        <v>279</v>
      </c>
      <c r="C16" s="354"/>
      <c r="D16" s="286">
        <f>SUM(D17:D18)</f>
        <v>0</v>
      </c>
      <c r="E16" s="286">
        <f>SUM(E17:E18)</f>
        <v>15274</v>
      </c>
      <c r="F16" s="221">
        <f t="shared" si="0"/>
        <v>15274</v>
      </c>
      <c r="G16" s="354"/>
      <c r="H16" s="354"/>
      <c r="I16" s="354"/>
      <c r="J16" s="354"/>
    </row>
    <row r="17" spans="1:10" ht="17.25" customHeight="1">
      <c r="A17" s="356"/>
      <c r="B17" s="356"/>
      <c r="C17" s="356" t="s">
        <v>280</v>
      </c>
      <c r="D17" s="265">
        <v>0</v>
      </c>
      <c r="E17" s="265">
        <v>14207</v>
      </c>
      <c r="F17" s="361">
        <f t="shared" si="0"/>
        <v>14207</v>
      </c>
      <c r="G17" s="356" t="s">
        <v>289</v>
      </c>
      <c r="H17" s="356"/>
      <c r="I17" s="356"/>
      <c r="J17" s="356"/>
    </row>
    <row r="18" spans="1:10" ht="17.25" customHeight="1">
      <c r="A18" s="356"/>
      <c r="B18" s="356"/>
      <c r="C18" s="356" t="s">
        <v>281</v>
      </c>
      <c r="D18" s="265">
        <v>0</v>
      </c>
      <c r="E18" s="265">
        <v>1067</v>
      </c>
      <c r="F18" s="361">
        <f t="shared" si="0"/>
        <v>1067</v>
      </c>
      <c r="G18" s="356" t="s">
        <v>290</v>
      </c>
      <c r="H18" s="356"/>
      <c r="I18" s="356"/>
      <c r="J18" s="356"/>
    </row>
  </sheetData>
  <mergeCells count="10">
    <mergeCell ref="G2:J3"/>
    <mergeCell ref="A5:C5"/>
    <mergeCell ref="F2:F3"/>
    <mergeCell ref="A2:C2"/>
    <mergeCell ref="A4:C4"/>
    <mergeCell ref="B13:C13"/>
    <mergeCell ref="A9:C9"/>
    <mergeCell ref="B10:C10"/>
    <mergeCell ref="B6:C6"/>
    <mergeCell ref="A12:C12"/>
  </mergeCells>
  <phoneticPr fontId="3" type="noConversion"/>
  <pageMargins left="0.74803149606299213" right="0.74803149606299213" top="1.1023622047244095" bottom="0.47244094488188981" header="0.51181102362204722" footer="0.51181102362204722"/>
  <pageSetup paperSize="9" orientation="landscape" horizontalDpi="300" verticalDpi="300" r:id="rId1"/>
  <headerFooter alignWithMargins="0">
    <oddFooter xml:space="preserve">&amp;R2016년푸드마켓세입결산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S153"/>
  <sheetViews>
    <sheetView topLeftCell="A88" zoomScale="85" zoomScaleNormal="85" workbookViewId="0">
      <selection sqref="A1:M153"/>
    </sheetView>
  </sheetViews>
  <sheetFormatPr defaultRowHeight="13.5"/>
  <cols>
    <col min="1" max="1" width="4.109375" style="31" customWidth="1"/>
    <col min="2" max="2" width="4" style="31" customWidth="1"/>
    <col min="3" max="3" width="14.77734375" style="31" customWidth="1"/>
    <col min="4" max="4" width="10.109375" style="31" customWidth="1"/>
    <col min="5" max="5" width="8.88671875" style="31" hidden="1" customWidth="1"/>
    <col min="6" max="7" width="10.44140625" style="31" customWidth="1"/>
    <col min="8" max="8" width="10.6640625" style="31" customWidth="1"/>
    <col min="9" max="9" width="9" style="31" customWidth="1"/>
    <col min="10" max="10" width="16.5546875" style="31" customWidth="1"/>
    <col min="11" max="11" width="16.109375" style="6" customWidth="1"/>
    <col min="12" max="12" width="1.88671875" style="6" customWidth="1"/>
    <col min="13" max="13" width="12.77734375" style="31" customWidth="1"/>
    <col min="14" max="14" width="9.88671875" style="31" bestFit="1" customWidth="1"/>
    <col min="15" max="15" width="9.88671875" style="204" bestFit="1" customWidth="1"/>
    <col min="16" max="16" width="9" style="204" bestFit="1" customWidth="1"/>
    <col min="17" max="17" width="8.88671875" style="31"/>
    <col min="18" max="18" width="9" style="31" bestFit="1" customWidth="1"/>
    <col min="19" max="16384" width="8.88671875" style="31"/>
  </cols>
  <sheetData>
    <row r="2" spans="1:18" ht="20.100000000000001" customHeight="1">
      <c r="A2" s="246" t="s">
        <v>291</v>
      </c>
      <c r="B2" s="147"/>
      <c r="C2" s="147"/>
      <c r="D2" s="247"/>
      <c r="E2" s="147"/>
      <c r="F2" s="147"/>
      <c r="G2" s="147"/>
      <c r="H2" s="147"/>
      <c r="I2" s="147"/>
      <c r="J2" s="248"/>
      <c r="K2" s="249"/>
      <c r="L2" s="46"/>
      <c r="M2" s="250" t="s">
        <v>39</v>
      </c>
    </row>
    <row r="3" spans="1:18" ht="24.75" customHeight="1">
      <c r="A3" s="527" t="s">
        <v>4</v>
      </c>
      <c r="B3" s="527"/>
      <c r="C3" s="527"/>
      <c r="D3" s="528" t="s">
        <v>285</v>
      </c>
      <c r="E3" s="530" t="s">
        <v>37</v>
      </c>
      <c r="F3" s="528" t="s">
        <v>286</v>
      </c>
      <c r="G3" s="251" t="s">
        <v>124</v>
      </c>
      <c r="H3" s="521" t="s">
        <v>44</v>
      </c>
      <c r="I3" s="522"/>
      <c r="J3" s="521" t="s">
        <v>20</v>
      </c>
      <c r="K3" s="522"/>
      <c r="L3" s="522"/>
      <c r="M3" s="523"/>
    </row>
    <row r="4" spans="1:18" ht="24.75" customHeight="1">
      <c r="A4" s="252" t="s">
        <v>5</v>
      </c>
      <c r="B4" s="252" t="s">
        <v>6</v>
      </c>
      <c r="C4" s="252" t="s">
        <v>8</v>
      </c>
      <c r="D4" s="529"/>
      <c r="E4" s="527"/>
      <c r="F4" s="529"/>
      <c r="G4" s="253" t="s">
        <v>125</v>
      </c>
      <c r="H4" s="252" t="s">
        <v>45</v>
      </c>
      <c r="I4" s="252" t="s">
        <v>1</v>
      </c>
      <c r="J4" s="524"/>
      <c r="K4" s="525"/>
      <c r="L4" s="525"/>
      <c r="M4" s="526"/>
      <c r="O4" s="204" t="s">
        <v>244</v>
      </c>
      <c r="P4" s="204" t="s">
        <v>243</v>
      </c>
      <c r="Q4" s="31" t="s">
        <v>259</v>
      </c>
    </row>
    <row r="5" spans="1:18" ht="19.5" customHeight="1">
      <c r="A5" s="512" t="s">
        <v>25</v>
      </c>
      <c r="B5" s="512"/>
      <c r="C5" s="512"/>
      <c r="D5" s="48">
        <f t="shared" ref="D5:G5" si="0">D6+D97+D106+D144</f>
        <v>86165124</v>
      </c>
      <c r="E5" s="48" t="e">
        <f t="shared" si="0"/>
        <v>#REF!</v>
      </c>
      <c r="F5" s="48">
        <f>F6+F97+F106+F144+F151</f>
        <v>86179325</v>
      </c>
      <c r="G5" s="48">
        <f t="shared" si="0"/>
        <v>-6680768</v>
      </c>
      <c r="H5" s="48">
        <f>H6+H97+H106+H144+H151</f>
        <v>85470189</v>
      </c>
      <c r="I5" s="48">
        <f>I6+I97+I106+I144+I151</f>
        <v>709136</v>
      </c>
      <c r="J5" s="509"/>
      <c r="K5" s="510"/>
      <c r="L5" s="510"/>
      <c r="M5" s="511"/>
    </row>
    <row r="6" spans="1:18" ht="19.5" customHeight="1">
      <c r="A6" s="513" t="s">
        <v>2</v>
      </c>
      <c r="B6" s="513"/>
      <c r="C6" s="513"/>
      <c r="D6" s="254">
        <f t="shared" ref="D6:E6" si="1">D7+D25+D39+D44+D69</f>
        <v>84059650</v>
      </c>
      <c r="E6" s="254" t="e">
        <f t="shared" si="1"/>
        <v>#REF!</v>
      </c>
      <c r="F6" s="254">
        <f>F7+F25+F39+F44+F69</f>
        <v>77387044</v>
      </c>
      <c r="G6" s="254">
        <f>F6-D6</f>
        <v>-6672606</v>
      </c>
      <c r="H6" s="254">
        <f>H7+H25+H39+H43</f>
        <v>77387044</v>
      </c>
      <c r="I6" s="254">
        <f>I7+I25+I39+I44+I69</f>
        <v>0</v>
      </c>
      <c r="J6" s="255"/>
      <c r="K6" s="139"/>
      <c r="L6" s="140"/>
      <c r="M6" s="256"/>
    </row>
    <row r="7" spans="1:18" ht="18.75" customHeight="1">
      <c r="A7" s="127"/>
      <c r="B7" s="514" t="s">
        <v>65</v>
      </c>
      <c r="C7" s="514"/>
      <c r="D7" s="257">
        <f>D8+D11+D12+D16+D18</f>
        <v>41775615</v>
      </c>
      <c r="E7" s="257" t="e">
        <f>E8+E11+E12+E16+E18</f>
        <v>#REF!</v>
      </c>
      <c r="F7" s="257">
        <f>F8+F12+F16+F18</f>
        <v>41775615</v>
      </c>
      <c r="G7" s="258">
        <f>F7-D7</f>
        <v>0</v>
      </c>
      <c r="H7" s="259">
        <f>H8+H12+H16+H18</f>
        <v>41775615</v>
      </c>
      <c r="I7" s="260">
        <f>I8+I12+I16+I18</f>
        <v>0</v>
      </c>
      <c r="J7" s="261"/>
      <c r="K7" s="154"/>
      <c r="L7" s="155"/>
      <c r="M7" s="262">
        <f>M8+M12+M16+M18</f>
        <v>41775615</v>
      </c>
    </row>
    <row r="8" spans="1:18" ht="18.75" customHeight="1">
      <c r="A8" s="32"/>
      <c r="B8" s="127"/>
      <c r="C8" s="263" t="s">
        <v>9</v>
      </c>
      <c r="D8" s="264">
        <v>30868000</v>
      </c>
      <c r="E8" s="265" t="e">
        <f>D8-#REF!</f>
        <v>#REF!</v>
      </c>
      <c r="F8" s="266">
        <f>H8</f>
        <v>30868000</v>
      </c>
      <c r="G8" s="267">
        <f>F8-D8</f>
        <v>0</v>
      </c>
      <c r="H8" s="266">
        <f>M8</f>
        <v>30868000</v>
      </c>
      <c r="I8" s="266"/>
      <c r="J8" s="268"/>
      <c r="K8" s="156"/>
      <c r="L8" s="138"/>
      <c r="M8" s="269">
        <f>M9+M10</f>
        <v>30868000</v>
      </c>
      <c r="O8" s="204">
        <v>28264000</v>
      </c>
      <c r="P8" s="204">
        <f>M8-O8</f>
        <v>2604000</v>
      </c>
    </row>
    <row r="9" spans="1:18" ht="18.75" customHeight="1">
      <c r="A9" s="32"/>
      <c r="B9" s="32"/>
      <c r="C9" s="127"/>
      <c r="D9" s="128"/>
      <c r="E9" s="129"/>
      <c r="F9" s="129"/>
      <c r="G9" s="130"/>
      <c r="H9" s="129"/>
      <c r="I9" s="129"/>
      <c r="J9" s="125" t="s">
        <v>220</v>
      </c>
      <c r="K9" s="56" t="s">
        <v>221</v>
      </c>
      <c r="L9" s="41" t="s">
        <v>57</v>
      </c>
      <c r="M9" s="126">
        <v>12640000</v>
      </c>
    </row>
    <row r="10" spans="1:18" ht="18.75" customHeight="1">
      <c r="A10" s="32"/>
      <c r="B10" s="32"/>
      <c r="C10" s="270"/>
      <c r="D10" s="271"/>
      <c r="E10" s="206"/>
      <c r="F10" s="206"/>
      <c r="G10" s="214"/>
      <c r="H10" s="206"/>
      <c r="I10" s="206"/>
      <c r="J10" s="272"/>
      <c r="K10" s="273" t="s">
        <v>238</v>
      </c>
      <c r="L10" s="274" t="s">
        <v>222</v>
      </c>
      <c r="M10" s="157">
        <v>18228000</v>
      </c>
    </row>
    <row r="11" spans="1:18" ht="18.75" customHeight="1">
      <c r="A11" s="32"/>
      <c r="B11" s="32"/>
      <c r="C11" s="263" t="s">
        <v>46</v>
      </c>
      <c r="D11" s="264">
        <v>0</v>
      </c>
      <c r="E11" s="265" t="e">
        <f>D11-#REF!</f>
        <v>#REF!</v>
      </c>
      <c r="F11" s="265"/>
      <c r="G11" s="275"/>
      <c r="H11" s="265"/>
      <c r="I11" s="265"/>
      <c r="J11" s="268"/>
      <c r="K11" s="158"/>
      <c r="L11" s="138"/>
      <c r="M11" s="269"/>
    </row>
    <row r="12" spans="1:18" ht="18.75" customHeight="1">
      <c r="A12" s="32"/>
      <c r="B12" s="32"/>
      <c r="C12" s="263" t="s">
        <v>10</v>
      </c>
      <c r="D12" s="264">
        <v>4519200</v>
      </c>
      <c r="E12" s="265" t="e">
        <f>D12-#REF!</f>
        <v>#REF!</v>
      </c>
      <c r="F12" s="265">
        <f>M12</f>
        <v>4519200</v>
      </c>
      <c r="G12" s="276">
        <f>F12-D12</f>
        <v>0</v>
      </c>
      <c r="H12" s="265">
        <f>M12</f>
        <v>4519200</v>
      </c>
      <c r="I12" s="265"/>
      <c r="J12" s="268"/>
      <c r="K12" s="158"/>
      <c r="L12" s="138"/>
      <c r="M12" s="277">
        <f>SUM(M13:M15)</f>
        <v>4519200</v>
      </c>
      <c r="N12" s="34"/>
      <c r="O12" s="204">
        <v>4399200</v>
      </c>
      <c r="P12" s="204">
        <f>M12-O12</f>
        <v>120000</v>
      </c>
    </row>
    <row r="13" spans="1:18" ht="18.75" customHeight="1">
      <c r="A13" s="32"/>
      <c r="B13" s="32"/>
      <c r="C13" s="127"/>
      <c r="D13" s="128"/>
      <c r="E13" s="129"/>
      <c r="F13" s="129"/>
      <c r="G13" s="130"/>
      <c r="H13" s="129"/>
      <c r="I13" s="129"/>
      <c r="J13" s="51" t="s">
        <v>58</v>
      </c>
      <c r="K13" s="55" t="s">
        <v>223</v>
      </c>
      <c r="L13" s="38" t="s">
        <v>57</v>
      </c>
      <c r="M13" s="37">
        <v>1516800</v>
      </c>
    </row>
    <row r="14" spans="1:18" ht="18.75" customHeight="1">
      <c r="A14" s="32"/>
      <c r="B14" s="32"/>
      <c r="C14" s="32"/>
      <c r="D14" s="9"/>
      <c r="E14" s="33"/>
      <c r="F14" s="33"/>
      <c r="G14" s="59"/>
      <c r="H14" s="33"/>
      <c r="I14" s="33"/>
      <c r="J14" s="51"/>
      <c r="K14" s="55" t="s">
        <v>224</v>
      </c>
      <c r="L14" s="38" t="s">
        <v>222</v>
      </c>
      <c r="M14" s="37">
        <v>1562400</v>
      </c>
    </row>
    <row r="15" spans="1:18" ht="18.75" customHeight="1">
      <c r="A15" s="32"/>
      <c r="B15" s="32"/>
      <c r="C15" s="270"/>
      <c r="D15" s="271"/>
      <c r="E15" s="206"/>
      <c r="F15" s="206"/>
      <c r="G15" s="214"/>
      <c r="H15" s="206"/>
      <c r="I15" s="206"/>
      <c r="J15" s="51" t="s">
        <v>143</v>
      </c>
      <c r="K15" s="55" t="s">
        <v>144</v>
      </c>
      <c r="L15" s="38" t="s">
        <v>145</v>
      </c>
      <c r="M15" s="37">
        <v>1440000</v>
      </c>
    </row>
    <row r="16" spans="1:18" ht="18.75" customHeight="1">
      <c r="A16" s="32"/>
      <c r="B16" s="32"/>
      <c r="C16" s="270" t="s">
        <v>11</v>
      </c>
      <c r="D16" s="271">
        <v>2948935</v>
      </c>
      <c r="E16" s="206" t="e">
        <f>D16-#REF!</f>
        <v>#REF!</v>
      </c>
      <c r="F16" s="200">
        <v>2948935</v>
      </c>
      <c r="G16" s="267">
        <f>F16-D16</f>
        <v>0</v>
      </c>
      <c r="H16" s="200">
        <f>M16</f>
        <v>2948935</v>
      </c>
      <c r="I16" s="200"/>
      <c r="J16" s="268"/>
      <c r="K16" s="158"/>
      <c r="L16" s="138"/>
      <c r="M16" s="269">
        <f>M17</f>
        <v>2948935</v>
      </c>
      <c r="O16" s="204">
        <v>2721935</v>
      </c>
      <c r="P16" s="204">
        <f>M16-O16</f>
        <v>227000</v>
      </c>
      <c r="R16" s="34"/>
    </row>
    <row r="17" spans="1:16" ht="18.75" customHeight="1">
      <c r="A17" s="32"/>
      <c r="B17" s="32"/>
      <c r="C17" s="127"/>
      <c r="D17" s="128"/>
      <c r="E17" s="129"/>
      <c r="F17" s="136"/>
      <c r="G17" s="159"/>
      <c r="H17" s="136"/>
      <c r="I17" s="136"/>
      <c r="J17" s="125" t="s">
        <v>156</v>
      </c>
      <c r="K17" s="56" t="s">
        <v>247</v>
      </c>
      <c r="L17" s="41" t="s">
        <v>57</v>
      </c>
      <c r="M17" s="126">
        <v>2948935</v>
      </c>
    </row>
    <row r="18" spans="1:16" ht="18.75" customHeight="1">
      <c r="A18" s="32"/>
      <c r="B18" s="32"/>
      <c r="C18" s="263" t="s">
        <v>12</v>
      </c>
      <c r="D18" s="264">
        <v>3439480</v>
      </c>
      <c r="E18" s="265" t="e">
        <f>D18-#REF!</f>
        <v>#REF!</v>
      </c>
      <c r="F18" s="266">
        <v>3439480</v>
      </c>
      <c r="G18" s="267">
        <f>F18-D18</f>
        <v>0</v>
      </c>
      <c r="H18" s="266">
        <f>M18</f>
        <v>3439480</v>
      </c>
      <c r="I18" s="266"/>
      <c r="J18" s="268"/>
      <c r="K18" s="158"/>
      <c r="L18" s="138"/>
      <c r="M18" s="269">
        <f>M20+M21+M22+M23+M24</f>
        <v>3439480</v>
      </c>
      <c r="O18" s="204">
        <v>3174720</v>
      </c>
      <c r="P18" s="204">
        <f>M18-O18</f>
        <v>264760</v>
      </c>
    </row>
    <row r="19" spans="1:16" ht="18.75" customHeight="1">
      <c r="A19" s="32"/>
      <c r="B19" s="32"/>
      <c r="C19" s="32"/>
      <c r="D19" s="9"/>
      <c r="E19" s="33"/>
      <c r="F19" s="49"/>
      <c r="G19" s="49" t="s">
        <v>137</v>
      </c>
      <c r="H19" s="49"/>
      <c r="I19" s="49"/>
      <c r="J19" s="268" t="s">
        <v>59</v>
      </c>
      <c r="K19" s="158"/>
      <c r="L19" s="138"/>
      <c r="M19" s="216"/>
    </row>
    <row r="20" spans="1:16" ht="18.75" customHeight="1">
      <c r="A20" s="32"/>
      <c r="B20" s="32"/>
      <c r="C20" s="32"/>
      <c r="D20" s="9"/>
      <c r="E20" s="33"/>
      <c r="F20" s="49"/>
      <c r="G20" s="49"/>
      <c r="H20" s="49"/>
      <c r="I20" s="49"/>
      <c r="J20" s="268" t="s">
        <v>60</v>
      </c>
      <c r="K20" s="158" t="s">
        <v>248</v>
      </c>
      <c r="L20" s="138" t="s">
        <v>57</v>
      </c>
      <c r="M20" s="216">
        <v>1083000</v>
      </c>
    </row>
    <row r="21" spans="1:16" ht="18.75" customHeight="1">
      <c r="A21" s="32"/>
      <c r="B21" s="32"/>
      <c r="C21" s="32"/>
      <c r="D21" s="9"/>
      <c r="E21" s="33"/>
      <c r="F21" s="49"/>
      <c r="G21" s="49"/>
      <c r="H21" s="49"/>
      <c r="I21" s="49"/>
      <c r="J21" s="268" t="s">
        <v>61</v>
      </c>
      <c r="K21" s="158" t="s">
        <v>249</v>
      </c>
      <c r="L21" s="138" t="s">
        <v>57</v>
      </c>
      <c r="M21" s="216">
        <v>71980</v>
      </c>
    </row>
    <row r="22" spans="1:16" ht="18.75" customHeight="1">
      <c r="A22" s="32"/>
      <c r="B22" s="32"/>
      <c r="C22" s="32"/>
      <c r="D22" s="9"/>
      <c r="E22" s="33"/>
      <c r="F22" s="49"/>
      <c r="G22" s="49"/>
      <c r="H22" s="49"/>
      <c r="I22" s="49"/>
      <c r="J22" s="268" t="s">
        <v>62</v>
      </c>
      <c r="K22" s="158" t="s">
        <v>250</v>
      </c>
      <c r="L22" s="138" t="s">
        <v>57</v>
      </c>
      <c r="M22" s="216">
        <v>1591000</v>
      </c>
      <c r="N22" s="34"/>
    </row>
    <row r="23" spans="1:16" ht="18.75" customHeight="1">
      <c r="A23" s="32"/>
      <c r="B23" s="32"/>
      <c r="C23" s="32"/>
      <c r="D23" s="9"/>
      <c r="E23" s="33"/>
      <c r="F23" s="49"/>
      <c r="G23" s="49"/>
      <c r="H23" s="49"/>
      <c r="I23" s="49"/>
      <c r="J23" s="268" t="s">
        <v>63</v>
      </c>
      <c r="K23" s="158" t="s">
        <v>251</v>
      </c>
      <c r="L23" s="138" t="s">
        <v>57</v>
      </c>
      <c r="M23" s="216">
        <v>318400</v>
      </c>
    </row>
    <row r="24" spans="1:16" ht="18.75" customHeight="1">
      <c r="A24" s="32"/>
      <c r="B24" s="32"/>
      <c r="C24" s="32"/>
      <c r="D24" s="9"/>
      <c r="E24" s="33"/>
      <c r="F24" s="49"/>
      <c r="G24" s="49"/>
      <c r="H24" s="49"/>
      <c r="I24" s="49"/>
      <c r="J24" s="125" t="s">
        <v>64</v>
      </c>
      <c r="K24" s="56" t="s">
        <v>252</v>
      </c>
      <c r="L24" s="41" t="s">
        <v>57</v>
      </c>
      <c r="M24" s="126">
        <v>375100</v>
      </c>
    </row>
    <row r="25" spans="1:16" ht="18.75" customHeight="1">
      <c r="A25" s="32"/>
      <c r="B25" s="516" t="s">
        <v>66</v>
      </c>
      <c r="C25" s="517"/>
      <c r="D25" s="257">
        <f>D26+D28+D30+D32</f>
        <v>24000000</v>
      </c>
      <c r="E25" s="257">
        <f>E26+E28+E30+E32</f>
        <v>21433000.499200001</v>
      </c>
      <c r="F25" s="257">
        <f>F26+F28+F30+F32</f>
        <v>17327394</v>
      </c>
      <c r="G25" s="257">
        <f>F25-D25</f>
        <v>-6672606</v>
      </c>
      <c r="H25" s="259">
        <f>H26+H28+H30+H32</f>
        <v>17327394</v>
      </c>
      <c r="I25" s="260">
        <f>I32</f>
        <v>0</v>
      </c>
      <c r="J25" s="278"/>
      <c r="K25" s="154"/>
      <c r="L25" s="155"/>
      <c r="M25" s="262">
        <f>M26+M28+M30+M32</f>
        <v>17327394</v>
      </c>
    </row>
    <row r="26" spans="1:16" ht="18.75" customHeight="1">
      <c r="A26" s="32"/>
      <c r="B26" s="32"/>
      <c r="C26" s="263" t="s">
        <v>33</v>
      </c>
      <c r="D26" s="266">
        <v>20326200</v>
      </c>
      <c r="E26" s="265">
        <v>15264000</v>
      </c>
      <c r="F26" s="266">
        <v>14831340</v>
      </c>
      <c r="G26" s="267">
        <f>F26-D26</f>
        <v>-5494860</v>
      </c>
      <c r="H26" s="266">
        <v>14831340</v>
      </c>
      <c r="I26" s="266"/>
      <c r="J26" s="268"/>
      <c r="K26" s="137"/>
      <c r="L26" s="138"/>
      <c r="M26" s="269">
        <f>M27</f>
        <v>14831340</v>
      </c>
    </row>
    <row r="27" spans="1:16" ht="18.75" customHeight="1">
      <c r="A27" s="270"/>
      <c r="B27" s="270"/>
      <c r="C27" s="263"/>
      <c r="D27" s="266"/>
      <c r="E27" s="265"/>
      <c r="F27" s="266"/>
      <c r="G27" s="266"/>
      <c r="H27" s="266"/>
      <c r="I27" s="266"/>
      <c r="J27" s="268" t="s">
        <v>49</v>
      </c>
      <c r="K27" s="162" t="s">
        <v>292</v>
      </c>
      <c r="L27" s="138" t="s">
        <v>50</v>
      </c>
      <c r="M27" s="216">
        <v>14831340</v>
      </c>
    </row>
    <row r="28" spans="1:16" ht="19.5" customHeight="1">
      <c r="A28" s="127"/>
      <c r="B28" s="127"/>
      <c r="C28" s="263" t="s">
        <v>51</v>
      </c>
      <c r="D28" s="266">
        <v>0</v>
      </c>
      <c r="E28" s="265">
        <v>2596000</v>
      </c>
      <c r="F28" s="266">
        <v>0</v>
      </c>
      <c r="G28" s="267">
        <f>F28-D28</f>
        <v>0</v>
      </c>
      <c r="H28" s="266">
        <f>M28</f>
        <v>0</v>
      </c>
      <c r="I28" s="266">
        <v>0</v>
      </c>
      <c r="J28" s="125"/>
      <c r="K28" s="160"/>
      <c r="L28" s="41"/>
      <c r="M28" s="161">
        <v>0</v>
      </c>
    </row>
    <row r="29" spans="1:16" ht="19.5" customHeight="1">
      <c r="A29" s="32"/>
      <c r="B29" s="32"/>
      <c r="C29" s="270"/>
      <c r="D29" s="200"/>
      <c r="E29" s="206"/>
      <c r="F29" s="200"/>
      <c r="G29" s="200"/>
      <c r="H29" s="200"/>
      <c r="I29" s="200"/>
      <c r="J29" s="268" t="s">
        <v>52</v>
      </c>
      <c r="K29" s="162">
        <v>0</v>
      </c>
      <c r="L29" s="138" t="s">
        <v>21</v>
      </c>
      <c r="M29" s="216">
        <v>0</v>
      </c>
    </row>
    <row r="30" spans="1:16" ht="19.5" customHeight="1">
      <c r="A30" s="32"/>
      <c r="B30" s="50"/>
      <c r="C30" s="263" t="s">
        <v>53</v>
      </c>
      <c r="D30" s="200">
        <v>1693850</v>
      </c>
      <c r="E30" s="206">
        <v>1696000</v>
      </c>
      <c r="F30" s="200">
        <v>1044704</v>
      </c>
      <c r="G30" s="267">
        <f>F30-D30</f>
        <v>-649146</v>
      </c>
      <c r="H30" s="200">
        <v>1044704</v>
      </c>
      <c r="I30" s="200">
        <v>0</v>
      </c>
      <c r="J30" s="272"/>
      <c r="K30" s="279"/>
      <c r="L30" s="274"/>
      <c r="M30" s="163">
        <f>M31</f>
        <v>1044704</v>
      </c>
    </row>
    <row r="31" spans="1:16" ht="19.5" customHeight="1">
      <c r="A31" s="32"/>
      <c r="B31" s="32"/>
      <c r="C31" s="32"/>
      <c r="D31" s="49"/>
      <c r="E31" s="33"/>
      <c r="F31" s="49"/>
      <c r="G31" s="49"/>
      <c r="H31" s="49"/>
      <c r="I31" s="49"/>
      <c r="J31" s="272" t="s">
        <v>54</v>
      </c>
      <c r="K31" s="279" t="s">
        <v>293</v>
      </c>
      <c r="L31" s="274" t="s">
        <v>50</v>
      </c>
      <c r="M31" s="157">
        <v>1044704</v>
      </c>
    </row>
    <row r="32" spans="1:16" ht="19.5" customHeight="1">
      <c r="A32" s="32"/>
      <c r="B32" s="32"/>
      <c r="C32" s="263" t="s">
        <v>55</v>
      </c>
      <c r="D32" s="266">
        <v>1979950</v>
      </c>
      <c r="E32" s="265">
        <v>1877000.4992</v>
      </c>
      <c r="F32" s="266">
        <v>1451350</v>
      </c>
      <c r="G32" s="267">
        <f>F32-D32</f>
        <v>-528600</v>
      </c>
      <c r="H32" s="266">
        <v>1451350</v>
      </c>
      <c r="I32" s="266"/>
      <c r="J32" s="280"/>
      <c r="K32" s="164"/>
      <c r="L32" s="138"/>
      <c r="M32" s="281">
        <f>M33</f>
        <v>1451350</v>
      </c>
    </row>
    <row r="33" spans="1:16" ht="19.5" customHeight="1">
      <c r="A33" s="32"/>
      <c r="B33" s="32"/>
      <c r="C33" s="32"/>
      <c r="D33" s="9"/>
      <c r="E33" s="33"/>
      <c r="F33" s="49"/>
      <c r="G33" s="49"/>
      <c r="H33" s="49"/>
      <c r="I33" s="49"/>
      <c r="J33" s="282" t="s">
        <v>171</v>
      </c>
      <c r="K33" s="165"/>
      <c r="L33" s="138"/>
      <c r="M33" s="283">
        <f>SUM(M34:M38)</f>
        <v>1451350</v>
      </c>
    </row>
    <row r="34" spans="1:16" ht="19.5" customHeight="1">
      <c r="A34" s="32"/>
      <c r="B34" s="32"/>
      <c r="C34" s="32"/>
      <c r="D34" s="9"/>
      <c r="E34" s="33"/>
      <c r="F34" s="49"/>
      <c r="G34" s="49"/>
      <c r="H34" s="49"/>
      <c r="I34" s="49"/>
      <c r="J34" s="282" t="s">
        <v>172</v>
      </c>
      <c r="K34" s="166" t="s">
        <v>294</v>
      </c>
      <c r="L34" s="138" t="s">
        <v>165</v>
      </c>
      <c r="M34" s="283">
        <v>457554</v>
      </c>
    </row>
    <row r="35" spans="1:16" ht="19.5" customHeight="1">
      <c r="A35" s="32"/>
      <c r="B35" s="32"/>
      <c r="C35" s="32"/>
      <c r="D35" s="9"/>
      <c r="E35" s="33"/>
      <c r="F35" s="49"/>
      <c r="G35" s="49"/>
      <c r="H35" s="49"/>
      <c r="I35" s="49"/>
      <c r="J35" s="282" t="s">
        <v>173</v>
      </c>
      <c r="K35" s="166" t="s">
        <v>295</v>
      </c>
      <c r="L35" s="138" t="s">
        <v>165</v>
      </c>
      <c r="M35" s="283">
        <v>29726</v>
      </c>
    </row>
    <row r="36" spans="1:16" ht="19.5" customHeight="1">
      <c r="A36" s="32"/>
      <c r="B36" s="32"/>
      <c r="C36" s="32"/>
      <c r="D36" s="9"/>
      <c r="E36" s="33"/>
      <c r="F36" s="49"/>
      <c r="G36" s="49"/>
      <c r="H36" s="49"/>
      <c r="I36" s="49"/>
      <c r="J36" s="282" t="s">
        <v>174</v>
      </c>
      <c r="K36" s="166" t="s">
        <v>296</v>
      </c>
      <c r="L36" s="138" t="s">
        <v>165</v>
      </c>
      <c r="M36" s="283">
        <v>668410</v>
      </c>
    </row>
    <row r="37" spans="1:16" ht="19.5" customHeight="1">
      <c r="A37" s="32"/>
      <c r="B37" s="32"/>
      <c r="C37" s="32"/>
      <c r="D37" s="9"/>
      <c r="E37" s="33"/>
      <c r="F37" s="49"/>
      <c r="G37" s="49"/>
      <c r="H37" s="49"/>
      <c r="I37" s="49"/>
      <c r="J37" s="282" t="s">
        <v>175</v>
      </c>
      <c r="K37" s="166" t="s">
        <v>297</v>
      </c>
      <c r="L37" s="138" t="s">
        <v>165</v>
      </c>
      <c r="M37" s="283">
        <v>134482</v>
      </c>
    </row>
    <row r="38" spans="1:16" ht="19.5" customHeight="1">
      <c r="A38" s="32"/>
      <c r="B38" s="32"/>
      <c r="C38" s="32"/>
      <c r="D38" s="9"/>
      <c r="E38" s="33"/>
      <c r="F38" s="49"/>
      <c r="G38" s="49"/>
      <c r="H38" s="49"/>
      <c r="I38" s="49"/>
      <c r="J38" s="268" t="s">
        <v>176</v>
      </c>
      <c r="K38" s="162" t="s">
        <v>298</v>
      </c>
      <c r="L38" s="284" t="s">
        <v>165</v>
      </c>
      <c r="M38" s="285">
        <v>161178</v>
      </c>
    </row>
    <row r="39" spans="1:16" ht="19.5" customHeight="1">
      <c r="A39" s="50"/>
      <c r="B39" s="518" t="s">
        <v>146</v>
      </c>
      <c r="C39" s="518"/>
      <c r="D39" s="286">
        <f>D40+D41+D42</f>
        <v>0</v>
      </c>
      <c r="E39" s="286">
        <f t="shared" ref="E39" si="2">G39+H39</f>
        <v>0</v>
      </c>
      <c r="F39" s="286">
        <f>H39+I39</f>
        <v>0</v>
      </c>
      <c r="G39" s="258">
        <f t="shared" ref="G39:G45" si="3">F39-D39</f>
        <v>0</v>
      </c>
      <c r="H39" s="286">
        <f>H40+H42</f>
        <v>0</v>
      </c>
      <c r="I39" s="286">
        <f>I40+I41+I42</f>
        <v>0</v>
      </c>
      <c r="J39" s="287"/>
      <c r="K39" s="167"/>
      <c r="L39" s="168"/>
      <c r="M39" s="288">
        <f>M40+M41+M42</f>
        <v>0</v>
      </c>
    </row>
    <row r="40" spans="1:16" ht="19.5" customHeight="1">
      <c r="A40" s="50"/>
      <c r="B40" s="127"/>
      <c r="C40" s="263" t="s">
        <v>147</v>
      </c>
      <c r="D40" s="264">
        <v>0</v>
      </c>
      <c r="E40" s="265"/>
      <c r="F40" s="265">
        <f>H40+I40</f>
        <v>0</v>
      </c>
      <c r="G40" s="267">
        <f t="shared" si="3"/>
        <v>0</v>
      </c>
      <c r="H40" s="265">
        <v>0</v>
      </c>
      <c r="I40" s="265">
        <v>0</v>
      </c>
      <c r="J40" s="282" t="s">
        <v>150</v>
      </c>
      <c r="K40" s="137" t="s">
        <v>239</v>
      </c>
      <c r="L40" s="138" t="s">
        <v>145</v>
      </c>
      <c r="M40" s="216">
        <v>0</v>
      </c>
    </row>
    <row r="41" spans="1:16" ht="19.5" customHeight="1">
      <c r="A41" s="50"/>
      <c r="B41" s="32"/>
      <c r="C41" s="263" t="s">
        <v>148</v>
      </c>
      <c r="D41" s="264">
        <v>0</v>
      </c>
      <c r="E41" s="265"/>
      <c r="F41" s="265">
        <f>I41</f>
        <v>0</v>
      </c>
      <c r="G41" s="267">
        <f t="shared" si="3"/>
        <v>0</v>
      </c>
      <c r="H41" s="265"/>
      <c r="I41" s="265">
        <v>0</v>
      </c>
      <c r="J41" s="282" t="s">
        <v>234</v>
      </c>
      <c r="K41" s="137" t="s">
        <v>239</v>
      </c>
      <c r="L41" s="138" t="s">
        <v>235</v>
      </c>
      <c r="M41" s="216">
        <v>0</v>
      </c>
    </row>
    <row r="42" spans="1:16" ht="19.5" customHeight="1">
      <c r="A42" s="50"/>
      <c r="B42" s="270"/>
      <c r="C42" s="263" t="s">
        <v>149</v>
      </c>
      <c r="D42" s="264">
        <v>0</v>
      </c>
      <c r="E42" s="265"/>
      <c r="F42" s="265">
        <v>0</v>
      </c>
      <c r="G42" s="267">
        <f t="shared" si="3"/>
        <v>0</v>
      </c>
      <c r="H42" s="265"/>
      <c r="I42" s="265">
        <v>0</v>
      </c>
      <c r="J42" s="282" t="s">
        <v>35</v>
      </c>
      <c r="K42" s="137" t="s">
        <v>253</v>
      </c>
      <c r="L42" s="138" t="s">
        <v>145</v>
      </c>
      <c r="M42" s="216">
        <v>0</v>
      </c>
    </row>
    <row r="43" spans="1:16" ht="19.5" customHeight="1">
      <c r="A43" s="32"/>
      <c r="B43" s="519" t="s">
        <v>121</v>
      </c>
      <c r="C43" s="520"/>
      <c r="D43" s="289">
        <f>D44+D69</f>
        <v>18284035</v>
      </c>
      <c r="E43" s="289" t="e">
        <f>E44+E69</f>
        <v>#REF!</v>
      </c>
      <c r="F43" s="289">
        <f>F44+F69</f>
        <v>18284035</v>
      </c>
      <c r="G43" s="290">
        <f t="shared" si="3"/>
        <v>0</v>
      </c>
      <c r="H43" s="290">
        <f>H44+H69</f>
        <v>18284035</v>
      </c>
      <c r="I43" s="290">
        <f>I44+I69</f>
        <v>0</v>
      </c>
      <c r="J43" s="272"/>
      <c r="K43" s="279"/>
      <c r="L43" s="274"/>
      <c r="M43" s="163">
        <f>M44+M69</f>
        <v>18284035</v>
      </c>
    </row>
    <row r="44" spans="1:16" ht="19.5" customHeight="1">
      <c r="A44" s="32"/>
      <c r="B44" s="515" t="s">
        <v>123</v>
      </c>
      <c r="C44" s="515"/>
      <c r="D44" s="257">
        <f>D45+D48+D52+D57+D63+D67</f>
        <v>7021635</v>
      </c>
      <c r="E44" s="257" t="e">
        <f>E45+E48+E52+E57+E63+E67</f>
        <v>#REF!</v>
      </c>
      <c r="F44" s="257">
        <f>F45+F48+F52+F57+F63+F67</f>
        <v>7021635</v>
      </c>
      <c r="G44" s="258">
        <f t="shared" si="3"/>
        <v>0</v>
      </c>
      <c r="H44" s="259">
        <f>H45+H48+H52+H57+H63+H67</f>
        <v>7021635</v>
      </c>
      <c r="I44" s="259">
        <f>I45+I48+I52+I57+I63+I67</f>
        <v>0</v>
      </c>
      <c r="J44" s="261"/>
      <c r="K44" s="154"/>
      <c r="L44" s="155"/>
      <c r="M44" s="262">
        <f>M45+M48+M52+M57+M63+M67</f>
        <v>7021635</v>
      </c>
    </row>
    <row r="45" spans="1:16" ht="19.5" customHeight="1">
      <c r="A45" s="32"/>
      <c r="B45" s="32"/>
      <c r="C45" s="291" t="s">
        <v>13</v>
      </c>
      <c r="D45" s="292">
        <v>219800</v>
      </c>
      <c r="E45" s="275" t="e">
        <f>D45-#REF!</f>
        <v>#REF!</v>
      </c>
      <c r="F45" s="293">
        <f>M45</f>
        <v>219800</v>
      </c>
      <c r="G45" s="267">
        <f t="shared" si="3"/>
        <v>0</v>
      </c>
      <c r="H45" s="293">
        <f>M45</f>
        <v>219800</v>
      </c>
      <c r="I45" s="293">
        <v>0</v>
      </c>
      <c r="J45" s="294"/>
      <c r="K45" s="139"/>
      <c r="L45" s="140"/>
      <c r="M45" s="277">
        <f>M46+M47</f>
        <v>219800</v>
      </c>
      <c r="O45" s="204">
        <v>219800</v>
      </c>
      <c r="P45" s="213">
        <f>H45-O45</f>
        <v>0</v>
      </c>
    </row>
    <row r="46" spans="1:16" ht="19.5" customHeight="1">
      <c r="A46" s="32"/>
      <c r="B46" s="32"/>
      <c r="C46" s="169"/>
      <c r="D46" s="170"/>
      <c r="E46" s="130"/>
      <c r="F46" s="159"/>
      <c r="G46" s="159"/>
      <c r="H46" s="159"/>
      <c r="I46" s="159"/>
      <c r="J46" s="294" t="s">
        <v>225</v>
      </c>
      <c r="K46" s="139" t="s">
        <v>299</v>
      </c>
      <c r="L46" s="140"/>
      <c r="M46" s="207">
        <v>153700</v>
      </c>
    </row>
    <row r="47" spans="1:16" ht="19.5" customHeight="1">
      <c r="A47" s="32"/>
      <c r="B47" s="32"/>
      <c r="C47" s="291"/>
      <c r="D47" s="292"/>
      <c r="E47" s="214"/>
      <c r="F47" s="293"/>
      <c r="G47" s="293"/>
      <c r="H47" s="293"/>
      <c r="I47" s="293"/>
      <c r="J47" s="294" t="s">
        <v>226</v>
      </c>
      <c r="K47" s="139" t="s">
        <v>300</v>
      </c>
      <c r="L47" s="140"/>
      <c r="M47" s="207">
        <v>66100</v>
      </c>
    </row>
    <row r="48" spans="1:16" ht="19.5" customHeight="1">
      <c r="A48" s="32"/>
      <c r="B48" s="32"/>
      <c r="C48" s="295" t="s">
        <v>67</v>
      </c>
      <c r="D48" s="276">
        <v>791495</v>
      </c>
      <c r="E48" s="275">
        <f>M49+M50+M51</f>
        <v>791495</v>
      </c>
      <c r="F48" s="276">
        <f>H48+I48</f>
        <v>791495</v>
      </c>
      <c r="G48" s="267">
        <f>F48-D48</f>
        <v>0</v>
      </c>
      <c r="H48" s="293">
        <v>791495</v>
      </c>
      <c r="I48" s="275"/>
      <c r="J48" s="139"/>
      <c r="K48" s="140"/>
      <c r="L48" s="141">
        <f>M49+M50+M51</f>
        <v>791495</v>
      </c>
      <c r="M48" s="296">
        <f>M49+M50+M51</f>
        <v>791495</v>
      </c>
      <c r="O48" s="204">
        <v>768710</v>
      </c>
      <c r="P48" s="213">
        <f>H48-O48</f>
        <v>22785</v>
      </c>
    </row>
    <row r="49" spans="1:18" ht="19.5" customHeight="1">
      <c r="A49" s="32"/>
      <c r="B49" s="32"/>
      <c r="C49" s="57"/>
      <c r="D49" s="58"/>
      <c r="E49" s="59"/>
      <c r="F49" s="58"/>
      <c r="G49" s="60"/>
      <c r="H49" s="142"/>
      <c r="I49" s="61"/>
      <c r="J49" s="297" t="s">
        <v>129</v>
      </c>
      <c r="K49" s="143" t="s">
        <v>301</v>
      </c>
      <c r="L49" s="144" t="s">
        <v>57</v>
      </c>
      <c r="M49" s="207">
        <v>373385</v>
      </c>
    </row>
    <row r="50" spans="1:18" ht="19.5" customHeight="1">
      <c r="A50" s="32"/>
      <c r="B50" s="32"/>
      <c r="C50" s="57"/>
      <c r="D50" s="58"/>
      <c r="E50" s="59"/>
      <c r="F50" s="58"/>
      <c r="G50" s="60"/>
      <c r="H50" s="142"/>
      <c r="I50" s="61"/>
      <c r="J50" s="297" t="s">
        <v>126</v>
      </c>
      <c r="K50" s="143" t="s">
        <v>302</v>
      </c>
      <c r="L50" s="144" t="s">
        <v>162</v>
      </c>
      <c r="M50" s="207">
        <v>26410</v>
      </c>
    </row>
    <row r="51" spans="1:18" ht="19.5" customHeight="1">
      <c r="A51" s="270"/>
      <c r="B51" s="270"/>
      <c r="C51" s="291"/>
      <c r="D51" s="292"/>
      <c r="E51" s="214"/>
      <c r="F51" s="292"/>
      <c r="G51" s="298"/>
      <c r="H51" s="293"/>
      <c r="I51" s="293"/>
      <c r="J51" s="299" t="s">
        <v>69</v>
      </c>
      <c r="K51" s="143" t="s">
        <v>303</v>
      </c>
      <c r="L51" s="144" t="s">
        <v>57</v>
      </c>
      <c r="M51" s="207">
        <v>391700</v>
      </c>
    </row>
    <row r="52" spans="1:18" ht="18.75" customHeight="1">
      <c r="A52" s="127"/>
      <c r="B52" s="127"/>
      <c r="C52" s="295" t="s">
        <v>15</v>
      </c>
      <c r="D52" s="276">
        <v>534530</v>
      </c>
      <c r="E52" s="276" t="e">
        <f>#REF!</f>
        <v>#REF!</v>
      </c>
      <c r="F52" s="276">
        <f>H52+I52</f>
        <v>534530</v>
      </c>
      <c r="G52" s="267">
        <f>F52-D52</f>
        <v>0</v>
      </c>
      <c r="H52" s="275">
        <v>534530</v>
      </c>
      <c r="I52" s="275"/>
      <c r="J52" s="255"/>
      <c r="K52" s="139"/>
      <c r="L52" s="140"/>
      <c r="M52" s="277">
        <f>M53+M54+M55+M56</f>
        <v>534530</v>
      </c>
      <c r="O52" s="204">
        <v>534530</v>
      </c>
      <c r="P52" s="213">
        <f>H52-O52</f>
        <v>0</v>
      </c>
      <c r="Q52" s="31" t="s">
        <v>266</v>
      </c>
    </row>
    <row r="53" spans="1:18" ht="18.75" customHeight="1">
      <c r="A53" s="32"/>
      <c r="B53" s="32"/>
      <c r="C53" s="57"/>
      <c r="D53" s="58"/>
      <c r="E53" s="214"/>
      <c r="F53" s="61"/>
      <c r="G53" s="61"/>
      <c r="H53" s="130"/>
      <c r="I53" s="61" t="s">
        <v>47</v>
      </c>
      <c r="J53" s="297" t="s">
        <v>70</v>
      </c>
      <c r="K53" s="143" t="s">
        <v>215</v>
      </c>
      <c r="L53" s="144" t="s">
        <v>120</v>
      </c>
      <c r="M53" s="207">
        <v>95930</v>
      </c>
    </row>
    <row r="54" spans="1:18" ht="18.75" customHeight="1">
      <c r="A54" s="32"/>
      <c r="B54" s="50"/>
      <c r="C54" s="57"/>
      <c r="D54" s="58"/>
      <c r="E54" s="214"/>
      <c r="F54" s="59"/>
      <c r="G54" s="59"/>
      <c r="H54" s="59"/>
      <c r="I54" s="59"/>
      <c r="J54" s="300" t="s">
        <v>164</v>
      </c>
      <c r="K54" s="143" t="s">
        <v>215</v>
      </c>
      <c r="L54" s="144" t="s">
        <v>165</v>
      </c>
      <c r="M54" s="207">
        <v>318930</v>
      </c>
      <c r="R54" s="217"/>
    </row>
    <row r="55" spans="1:18" ht="18.75" customHeight="1">
      <c r="A55" s="32"/>
      <c r="B55" s="50"/>
      <c r="C55" s="57"/>
      <c r="D55" s="58"/>
      <c r="E55" s="214"/>
      <c r="F55" s="61"/>
      <c r="G55" s="61"/>
      <c r="H55" s="61"/>
      <c r="I55" s="61"/>
      <c r="J55" s="300" t="s">
        <v>71</v>
      </c>
      <c r="K55" s="143" t="s">
        <v>270</v>
      </c>
      <c r="L55" s="144" t="s">
        <v>271</v>
      </c>
      <c r="M55" s="207">
        <v>119670</v>
      </c>
      <c r="R55" s="217"/>
    </row>
    <row r="56" spans="1:18" ht="18.75" customHeight="1">
      <c r="A56" s="32"/>
      <c r="B56" s="50"/>
      <c r="C56" s="57"/>
      <c r="D56" s="58"/>
      <c r="E56" s="214"/>
      <c r="F56" s="61"/>
      <c r="G56" s="61"/>
      <c r="H56" s="61"/>
      <c r="I56" s="61"/>
      <c r="J56" s="300" t="s">
        <v>254</v>
      </c>
      <c r="K56" s="143"/>
      <c r="L56" s="144"/>
      <c r="M56" s="207"/>
      <c r="R56" s="217"/>
    </row>
    <row r="57" spans="1:18" ht="18.75" customHeight="1">
      <c r="A57" s="32"/>
      <c r="B57" s="32"/>
      <c r="C57" s="295" t="s">
        <v>16</v>
      </c>
      <c r="D57" s="276">
        <v>1008610</v>
      </c>
      <c r="E57" s="275" t="e">
        <f>D57-#REF!</f>
        <v>#REF!</v>
      </c>
      <c r="F57" s="276">
        <f>H57+I57</f>
        <v>1008610</v>
      </c>
      <c r="G57" s="267">
        <f>F57-D57</f>
        <v>0</v>
      </c>
      <c r="H57" s="301">
        <v>1008610</v>
      </c>
      <c r="I57" s="301">
        <v>0</v>
      </c>
      <c r="J57" s="255"/>
      <c r="K57" s="139"/>
      <c r="L57" s="140"/>
      <c r="M57" s="277">
        <f>SUM(M58:M62)</f>
        <v>1008610</v>
      </c>
      <c r="O57" s="204">
        <v>1008610</v>
      </c>
      <c r="P57" s="213">
        <f>H57-O57</f>
        <v>0</v>
      </c>
      <c r="Q57" s="31" t="s">
        <v>266</v>
      </c>
    </row>
    <row r="58" spans="1:18" ht="18.75" customHeight="1">
      <c r="A58" s="32"/>
      <c r="B58" s="32"/>
      <c r="C58" s="57"/>
      <c r="D58" s="58"/>
      <c r="E58" s="59"/>
      <c r="F58" s="61"/>
      <c r="G58" s="60"/>
      <c r="H58" s="61"/>
      <c r="I58" s="61"/>
      <c r="J58" s="297" t="s">
        <v>72</v>
      </c>
      <c r="K58" s="143">
        <v>0</v>
      </c>
      <c r="L58" s="144" t="s">
        <v>57</v>
      </c>
      <c r="M58" s="207">
        <v>0</v>
      </c>
    </row>
    <row r="59" spans="1:18" ht="18.75" customHeight="1">
      <c r="A59" s="32"/>
      <c r="B59" s="32"/>
      <c r="C59" s="57"/>
      <c r="D59" s="58"/>
      <c r="E59" s="59"/>
      <c r="F59" s="61"/>
      <c r="G59" s="61"/>
      <c r="H59" s="61"/>
      <c r="I59" s="61" t="s">
        <v>48</v>
      </c>
      <c r="J59" s="297" t="s">
        <v>73</v>
      </c>
      <c r="K59" s="143" t="s">
        <v>228</v>
      </c>
      <c r="L59" s="144" t="s">
        <v>57</v>
      </c>
      <c r="M59" s="207">
        <v>623970</v>
      </c>
    </row>
    <row r="60" spans="1:18" ht="18.75" customHeight="1">
      <c r="A60" s="32"/>
      <c r="B60" s="32"/>
      <c r="C60" s="57"/>
      <c r="D60" s="58"/>
      <c r="E60" s="59"/>
      <c r="F60" s="61"/>
      <c r="G60" s="61"/>
      <c r="H60" s="61"/>
      <c r="I60" s="61"/>
      <c r="J60" s="297" t="s">
        <v>74</v>
      </c>
      <c r="K60" s="143" t="s">
        <v>253</v>
      </c>
      <c r="L60" s="144" t="s">
        <v>57</v>
      </c>
      <c r="M60" s="207">
        <v>95690</v>
      </c>
    </row>
    <row r="61" spans="1:18" ht="18.75" customHeight="1">
      <c r="A61" s="32"/>
      <c r="B61" s="32"/>
      <c r="C61" s="57"/>
      <c r="D61" s="58"/>
      <c r="E61" s="59"/>
      <c r="F61" s="61"/>
      <c r="G61" s="61"/>
      <c r="H61" s="61"/>
      <c r="I61" s="61"/>
      <c r="J61" s="297" t="s">
        <v>75</v>
      </c>
      <c r="K61" s="143" t="s">
        <v>239</v>
      </c>
      <c r="L61" s="144" t="s">
        <v>57</v>
      </c>
      <c r="M61" s="207">
        <v>27070</v>
      </c>
    </row>
    <row r="62" spans="1:18" ht="18.75" customHeight="1">
      <c r="A62" s="32"/>
      <c r="B62" s="32"/>
      <c r="C62" s="57"/>
      <c r="D62" s="58"/>
      <c r="E62" s="59"/>
      <c r="F62" s="61"/>
      <c r="G62" s="61"/>
      <c r="H62" s="61"/>
      <c r="I62" s="61"/>
      <c r="J62" s="297" t="s">
        <v>76</v>
      </c>
      <c r="K62" s="143" t="s">
        <v>227</v>
      </c>
      <c r="L62" s="144" t="s">
        <v>57</v>
      </c>
      <c r="M62" s="207">
        <v>261880</v>
      </c>
    </row>
    <row r="63" spans="1:18" ht="18.75" customHeight="1">
      <c r="A63" s="32"/>
      <c r="B63" s="32"/>
      <c r="C63" s="295" t="s">
        <v>17</v>
      </c>
      <c r="D63" s="276">
        <v>1827200</v>
      </c>
      <c r="E63" s="275" t="e">
        <f>D63-#REF!</f>
        <v>#REF!</v>
      </c>
      <c r="F63" s="276">
        <f>H63+I63</f>
        <v>1827200</v>
      </c>
      <c r="G63" s="267">
        <f>F63-D63</f>
        <v>0</v>
      </c>
      <c r="H63" s="275">
        <v>1827200</v>
      </c>
      <c r="I63" s="275"/>
      <c r="J63" s="297"/>
      <c r="K63" s="143"/>
      <c r="L63" s="144"/>
      <c r="M63" s="277">
        <f>M64+M65+M66</f>
        <v>1827200</v>
      </c>
      <c r="O63" s="204">
        <v>1827200</v>
      </c>
      <c r="P63" s="213">
        <f>H63-O63</f>
        <v>0</v>
      </c>
      <c r="Q63" s="31" t="s">
        <v>266</v>
      </c>
    </row>
    <row r="64" spans="1:18" ht="18.75" customHeight="1">
      <c r="A64" s="32"/>
      <c r="B64" s="32"/>
      <c r="C64" s="57"/>
      <c r="D64" s="58"/>
      <c r="E64" s="59"/>
      <c r="F64" s="61"/>
      <c r="G64" s="61"/>
      <c r="H64" s="61"/>
      <c r="I64" s="61"/>
      <c r="J64" s="297" t="s">
        <v>77</v>
      </c>
      <c r="K64" s="143" t="s">
        <v>305</v>
      </c>
      <c r="L64" s="144" t="s">
        <v>57</v>
      </c>
      <c r="M64" s="207">
        <v>1590200</v>
      </c>
    </row>
    <row r="65" spans="1:18" ht="18.75" customHeight="1">
      <c r="A65" s="32"/>
      <c r="B65" s="32"/>
      <c r="C65" s="57"/>
      <c r="D65" s="58"/>
      <c r="E65" s="59"/>
      <c r="F65" s="61"/>
      <c r="G65" s="61"/>
      <c r="H65" s="61"/>
      <c r="I65" s="59"/>
      <c r="J65" s="297" t="s">
        <v>83</v>
      </c>
      <c r="K65" s="143" t="s">
        <v>304</v>
      </c>
      <c r="L65" s="144" t="s">
        <v>57</v>
      </c>
      <c r="M65" s="207">
        <v>191000</v>
      </c>
    </row>
    <row r="66" spans="1:18" ht="18.75" customHeight="1">
      <c r="A66" s="32"/>
      <c r="B66" s="32"/>
      <c r="C66" s="291"/>
      <c r="D66" s="292"/>
      <c r="E66" s="214"/>
      <c r="F66" s="293"/>
      <c r="G66" s="293"/>
      <c r="H66" s="293"/>
      <c r="I66" s="214"/>
      <c r="J66" s="297" t="s">
        <v>128</v>
      </c>
      <c r="K66" s="143" t="s">
        <v>301</v>
      </c>
      <c r="L66" s="144"/>
      <c r="M66" s="207">
        <v>46000</v>
      </c>
    </row>
    <row r="67" spans="1:18" ht="18.75" customHeight="1">
      <c r="A67" s="32"/>
      <c r="B67" s="32"/>
      <c r="C67" s="291" t="s">
        <v>40</v>
      </c>
      <c r="D67" s="292">
        <v>2640000</v>
      </c>
      <c r="E67" s="275"/>
      <c r="F67" s="276">
        <f>H67+I67</f>
        <v>2640000</v>
      </c>
      <c r="G67" s="267">
        <f>F67-D67</f>
        <v>0</v>
      </c>
      <c r="H67" s="293">
        <f>M67</f>
        <v>2640000</v>
      </c>
      <c r="I67" s="293"/>
      <c r="J67" s="294"/>
      <c r="K67" s="139"/>
      <c r="L67" s="140"/>
      <c r="M67" s="296">
        <f>SUM(M68:M68)</f>
        <v>2640000</v>
      </c>
      <c r="O67" s="204">
        <v>2640000</v>
      </c>
      <c r="P67" s="213">
        <f>H67-O67</f>
        <v>0</v>
      </c>
      <c r="Q67" s="31" t="s">
        <v>266</v>
      </c>
    </row>
    <row r="68" spans="1:18" ht="18.75" customHeight="1">
      <c r="A68" s="32"/>
      <c r="B68" s="32"/>
      <c r="C68" s="57"/>
      <c r="D68" s="58"/>
      <c r="E68" s="59"/>
      <c r="F68" s="61"/>
      <c r="G68" s="61"/>
      <c r="H68" s="61"/>
      <c r="I68" s="59"/>
      <c r="J68" s="297" t="s">
        <v>127</v>
      </c>
      <c r="K68" s="143" t="s">
        <v>241</v>
      </c>
      <c r="L68" s="144" t="s">
        <v>145</v>
      </c>
      <c r="M68" s="207">
        <v>2640000</v>
      </c>
    </row>
    <row r="69" spans="1:18" ht="18.75" customHeight="1">
      <c r="A69" s="32"/>
      <c r="B69" s="514" t="s">
        <v>107</v>
      </c>
      <c r="C69" s="514"/>
      <c r="D69" s="257">
        <f>D70+D73+D79+D84+D90+D94</f>
        <v>11262400</v>
      </c>
      <c r="E69" s="257" t="e">
        <f>E70+E73+E79+E84+E90+#REF!</f>
        <v>#REF!</v>
      </c>
      <c r="F69" s="257">
        <f>F70+F73+F79+F84+F90+F94</f>
        <v>11262400</v>
      </c>
      <c r="G69" s="258">
        <f>F69-D69</f>
        <v>0</v>
      </c>
      <c r="H69" s="259">
        <f>H70+H73+H79+H84+H90+H94</f>
        <v>11262400</v>
      </c>
      <c r="I69" s="259">
        <f>I70+I73+I79+I84+I90+I94</f>
        <v>0</v>
      </c>
      <c r="J69" s="261"/>
      <c r="K69" s="154"/>
      <c r="L69" s="155"/>
      <c r="M69" s="262">
        <f>M70+M73+M79+M84+M90+M94</f>
        <v>11262400</v>
      </c>
      <c r="N69" s="34"/>
    </row>
    <row r="70" spans="1:18" ht="18.75" customHeight="1">
      <c r="A70" s="32"/>
      <c r="B70" s="32"/>
      <c r="C70" s="270" t="s">
        <v>13</v>
      </c>
      <c r="D70" s="271">
        <v>120000</v>
      </c>
      <c r="E70" s="265" t="e">
        <f>D70-#REF!</f>
        <v>#REF!</v>
      </c>
      <c r="F70" s="200">
        <f>H70</f>
        <v>120000</v>
      </c>
      <c r="G70" s="200">
        <f>F70-D70</f>
        <v>0</v>
      </c>
      <c r="H70" s="200">
        <f>M70</f>
        <v>120000</v>
      </c>
      <c r="I70" s="200"/>
      <c r="J70" s="280"/>
      <c r="K70" s="215"/>
      <c r="L70" s="153"/>
      <c r="M70" s="269">
        <f>M71+M72</f>
        <v>120000</v>
      </c>
      <c r="O70" s="204">
        <v>120000</v>
      </c>
      <c r="P70" s="213">
        <f>H70-O70</f>
        <v>0</v>
      </c>
      <c r="Q70" s="31" t="s">
        <v>260</v>
      </c>
      <c r="R70" s="31" t="s">
        <v>269</v>
      </c>
    </row>
    <row r="71" spans="1:18" ht="18.75" customHeight="1">
      <c r="A71" s="32"/>
      <c r="B71" s="32"/>
      <c r="C71" s="127"/>
      <c r="D71" s="128"/>
      <c r="E71" s="129"/>
      <c r="F71" s="136"/>
      <c r="G71" s="136"/>
      <c r="H71" s="136"/>
      <c r="I71" s="136"/>
      <c r="J71" s="294" t="s">
        <v>229</v>
      </c>
      <c r="K71" s="139" t="s">
        <v>306</v>
      </c>
      <c r="L71" s="140"/>
      <c r="M71" s="207">
        <v>120000</v>
      </c>
      <c r="R71" s="34"/>
    </row>
    <row r="72" spans="1:18" ht="18.75" customHeight="1">
      <c r="A72" s="32"/>
      <c r="B72" s="32"/>
      <c r="C72" s="270"/>
      <c r="D72" s="271"/>
      <c r="E72" s="206"/>
      <c r="F72" s="200"/>
      <c r="G72" s="200"/>
      <c r="H72" s="200"/>
      <c r="I72" s="200"/>
      <c r="J72" s="294" t="s">
        <v>130</v>
      </c>
      <c r="K72" s="139">
        <v>0</v>
      </c>
      <c r="L72" s="140"/>
      <c r="M72" s="207">
        <v>0</v>
      </c>
    </row>
    <row r="73" spans="1:18" ht="18.75" customHeight="1">
      <c r="A73" s="32"/>
      <c r="B73" s="32"/>
      <c r="C73" s="263" t="s">
        <v>67</v>
      </c>
      <c r="D73" s="264">
        <v>641790</v>
      </c>
      <c r="E73" s="265">
        <f>M74+M75+M77</f>
        <v>571790</v>
      </c>
      <c r="F73" s="264">
        <f>M73</f>
        <v>641790</v>
      </c>
      <c r="G73" s="266">
        <f>F73-D73</f>
        <v>0</v>
      </c>
      <c r="H73" s="266">
        <v>641790</v>
      </c>
      <c r="I73" s="266">
        <v>0</v>
      </c>
      <c r="J73" s="268"/>
      <c r="K73" s="137"/>
      <c r="L73" s="138"/>
      <c r="M73" s="269">
        <f>M74+M75+M76+M77+M78</f>
        <v>641790</v>
      </c>
      <c r="O73" s="204">
        <v>576700</v>
      </c>
      <c r="P73" s="213">
        <f>H73-O73</f>
        <v>65090</v>
      </c>
      <c r="Q73" s="31" t="s">
        <v>261</v>
      </c>
      <c r="R73" s="31">
        <v>130000</v>
      </c>
    </row>
    <row r="74" spans="1:18" ht="18.75" customHeight="1">
      <c r="A74" s="32"/>
      <c r="B74" s="32"/>
      <c r="C74" s="32"/>
      <c r="D74" s="9"/>
      <c r="E74" s="33"/>
      <c r="F74" s="9"/>
      <c r="G74" s="52"/>
      <c r="H74" s="92"/>
      <c r="I74" s="49"/>
      <c r="J74" s="268" t="s">
        <v>68</v>
      </c>
      <c r="K74" s="137" t="s">
        <v>302</v>
      </c>
      <c r="L74" s="138" t="s">
        <v>57</v>
      </c>
      <c r="M74" s="216">
        <v>370490</v>
      </c>
    </row>
    <row r="75" spans="1:18" ht="18.75" customHeight="1">
      <c r="A75" s="32"/>
      <c r="B75" s="32"/>
      <c r="C75" s="32"/>
      <c r="D75" s="9"/>
      <c r="E75" s="33"/>
      <c r="F75" s="9"/>
      <c r="G75" s="52"/>
      <c r="H75" s="92"/>
      <c r="I75" s="49"/>
      <c r="J75" s="268" t="s">
        <v>80</v>
      </c>
      <c r="K75" s="137" t="s">
        <v>310</v>
      </c>
      <c r="L75" s="138" t="s">
        <v>21</v>
      </c>
      <c r="M75" s="216">
        <v>96800</v>
      </c>
    </row>
    <row r="76" spans="1:18" ht="18.75" customHeight="1">
      <c r="A76" s="270"/>
      <c r="B76" s="270"/>
      <c r="C76" s="270"/>
      <c r="D76" s="271"/>
      <c r="E76" s="206"/>
      <c r="F76" s="271"/>
      <c r="G76" s="303"/>
      <c r="H76" s="340"/>
      <c r="I76" s="200"/>
      <c r="J76" s="268" t="s">
        <v>81</v>
      </c>
      <c r="K76" s="137" t="s">
        <v>239</v>
      </c>
      <c r="L76" s="138" t="s">
        <v>79</v>
      </c>
      <c r="M76" s="216">
        <v>66000</v>
      </c>
    </row>
    <row r="77" spans="1:18" ht="18.75" customHeight="1">
      <c r="A77" s="127"/>
      <c r="B77" s="127"/>
      <c r="C77" s="127"/>
      <c r="D77" s="128"/>
      <c r="E77" s="129"/>
      <c r="F77" s="128"/>
      <c r="G77" s="135"/>
      <c r="H77" s="136"/>
      <c r="I77" s="136"/>
      <c r="J77" s="302" t="s">
        <v>131</v>
      </c>
      <c r="K77" s="137" t="s">
        <v>309</v>
      </c>
      <c r="L77" s="138" t="s">
        <v>57</v>
      </c>
      <c r="M77" s="216">
        <v>104500</v>
      </c>
    </row>
    <row r="78" spans="1:18" ht="18.75" customHeight="1">
      <c r="A78" s="32"/>
      <c r="B78" s="32"/>
      <c r="C78" s="270"/>
      <c r="D78" s="271"/>
      <c r="E78" s="206"/>
      <c r="F78" s="271"/>
      <c r="G78" s="303"/>
      <c r="H78" s="200"/>
      <c r="I78" s="200"/>
      <c r="J78" s="302" t="s">
        <v>132</v>
      </c>
      <c r="K78" s="137" t="s">
        <v>307</v>
      </c>
      <c r="L78" s="138" t="s">
        <v>308</v>
      </c>
      <c r="M78" s="216">
        <v>4000</v>
      </c>
    </row>
    <row r="79" spans="1:18" ht="18.75" customHeight="1">
      <c r="A79" s="32"/>
      <c r="B79" s="32"/>
      <c r="C79" s="263" t="s">
        <v>15</v>
      </c>
      <c r="D79" s="264">
        <v>2239210</v>
      </c>
      <c r="E79" s="264" t="e">
        <f>#REF!</f>
        <v>#REF!</v>
      </c>
      <c r="F79" s="264">
        <f>M79</f>
        <v>2239210</v>
      </c>
      <c r="G79" s="265">
        <f>F79-D79</f>
        <v>0</v>
      </c>
      <c r="H79" s="265">
        <v>2239210</v>
      </c>
      <c r="I79" s="266"/>
      <c r="J79" s="304"/>
      <c r="K79" s="215"/>
      <c r="L79" s="153"/>
      <c r="M79" s="269">
        <f>M80+M81+M82+M83</f>
        <v>2239210</v>
      </c>
      <c r="O79" s="204">
        <v>2239210</v>
      </c>
      <c r="P79" s="213">
        <f>H79-O79</f>
        <v>0</v>
      </c>
      <c r="Q79" s="31" t="s">
        <v>262</v>
      </c>
    </row>
    <row r="80" spans="1:18" ht="18.75" customHeight="1">
      <c r="A80" s="32"/>
      <c r="B80" s="32"/>
      <c r="C80" s="32"/>
      <c r="D80" s="9"/>
      <c r="E80" s="206"/>
      <c r="F80" s="49"/>
      <c r="G80" s="49"/>
      <c r="H80" s="129"/>
      <c r="I80" s="49" t="s">
        <v>47</v>
      </c>
      <c r="J80" s="297" t="s">
        <v>70</v>
      </c>
      <c r="K80" s="143" t="s">
        <v>312</v>
      </c>
      <c r="L80" s="144" t="s">
        <v>21</v>
      </c>
      <c r="M80" s="207">
        <v>113950</v>
      </c>
      <c r="Q80" s="31">
        <v>16430</v>
      </c>
      <c r="R80" s="31">
        <f>Q80+Q81+Q82</f>
        <v>142430</v>
      </c>
    </row>
    <row r="81" spans="1:19" ht="18.75" customHeight="1">
      <c r="A81" s="32"/>
      <c r="B81" s="50"/>
      <c r="C81" s="32"/>
      <c r="D81" s="9"/>
      <c r="E81" s="206"/>
      <c r="F81" s="49"/>
      <c r="G81" s="49"/>
      <c r="H81" s="33"/>
      <c r="I81" s="49"/>
      <c r="J81" s="297" t="s">
        <v>71</v>
      </c>
      <c r="K81" s="143" t="s">
        <v>311</v>
      </c>
      <c r="L81" s="144" t="s">
        <v>21</v>
      </c>
      <c r="M81" s="207">
        <v>1619330</v>
      </c>
      <c r="Q81" s="31">
        <v>66000</v>
      </c>
      <c r="S81" s="31" t="s">
        <v>267</v>
      </c>
    </row>
    <row r="82" spans="1:19" ht="18.75" customHeight="1">
      <c r="A82" s="32"/>
      <c r="B82" s="50"/>
      <c r="C82" s="32"/>
      <c r="D82" s="9"/>
      <c r="E82" s="206"/>
      <c r="F82" s="49"/>
      <c r="G82" s="49"/>
      <c r="H82" s="49"/>
      <c r="I82" s="49"/>
      <c r="J82" s="300" t="s">
        <v>164</v>
      </c>
      <c r="K82" s="143" t="s">
        <v>312</v>
      </c>
      <c r="L82" s="144" t="s">
        <v>165</v>
      </c>
      <c r="M82" s="207">
        <v>241930</v>
      </c>
      <c r="Q82" s="31">
        <v>60000</v>
      </c>
    </row>
    <row r="83" spans="1:19" ht="18.75" customHeight="1">
      <c r="A83" s="32"/>
      <c r="B83" s="50"/>
      <c r="C83" s="32"/>
      <c r="D83" s="9"/>
      <c r="E83" s="206"/>
      <c r="F83" s="49"/>
      <c r="G83" s="49"/>
      <c r="H83" s="49"/>
      <c r="I83" s="49"/>
      <c r="J83" s="300" t="s">
        <v>254</v>
      </c>
      <c r="K83" s="143" t="s">
        <v>255</v>
      </c>
      <c r="L83" s="144" t="s">
        <v>256</v>
      </c>
      <c r="M83" s="207">
        <v>264000</v>
      </c>
    </row>
    <row r="84" spans="1:19" ht="18.75" customHeight="1">
      <c r="A84" s="32"/>
      <c r="B84" s="32"/>
      <c r="C84" s="263" t="s">
        <v>16</v>
      </c>
      <c r="D84" s="264">
        <v>1676400</v>
      </c>
      <c r="E84" s="265" t="e">
        <f>D84-#REF!</f>
        <v>#REF!</v>
      </c>
      <c r="F84" s="266">
        <f>M84</f>
        <v>1676400</v>
      </c>
      <c r="G84" s="265">
        <f>F84-D84</f>
        <v>0</v>
      </c>
      <c r="H84" s="266">
        <v>1676400</v>
      </c>
      <c r="I84" s="266">
        <v>0</v>
      </c>
      <c r="J84" s="304"/>
      <c r="K84" s="215"/>
      <c r="L84" s="153"/>
      <c r="M84" s="269">
        <f>SUM(M85:M89)</f>
        <v>1676400</v>
      </c>
      <c r="O84" s="204">
        <v>1676400</v>
      </c>
      <c r="P84" s="213">
        <f>H84-O84</f>
        <v>0</v>
      </c>
      <c r="Q84" s="31" t="s">
        <v>263</v>
      </c>
    </row>
    <row r="85" spans="1:19" ht="18.75" customHeight="1">
      <c r="A85" s="32"/>
      <c r="B85" s="32"/>
      <c r="C85" s="32"/>
      <c r="D85" s="9"/>
      <c r="E85" s="33"/>
      <c r="F85" s="49"/>
      <c r="G85" s="49"/>
      <c r="H85" s="49"/>
      <c r="I85" s="49"/>
      <c r="J85" s="280" t="s">
        <v>158</v>
      </c>
      <c r="K85" s="143"/>
      <c r="L85" s="144" t="s">
        <v>57</v>
      </c>
      <c r="M85" s="207">
        <v>0</v>
      </c>
      <c r="Q85" s="31" t="s">
        <v>264</v>
      </c>
    </row>
    <row r="86" spans="1:19" ht="18.75" customHeight="1">
      <c r="A86" s="32"/>
      <c r="B86" s="32"/>
      <c r="C86" s="32"/>
      <c r="D86" s="9"/>
      <c r="E86" s="33"/>
      <c r="F86" s="49"/>
      <c r="G86" s="49"/>
      <c r="H86" s="49"/>
      <c r="I86" s="49" t="s">
        <v>48</v>
      </c>
      <c r="J86" s="280" t="s">
        <v>22</v>
      </c>
      <c r="K86" s="215" t="s">
        <v>313</v>
      </c>
      <c r="L86" s="153" t="s">
        <v>21</v>
      </c>
      <c r="M86" s="216">
        <v>1066930</v>
      </c>
    </row>
    <row r="87" spans="1:19" ht="18.75" customHeight="1">
      <c r="A87" s="32"/>
      <c r="B87" s="32"/>
      <c r="C87" s="32"/>
      <c r="D87" s="9"/>
      <c r="E87" s="33"/>
      <c r="F87" s="49"/>
      <c r="G87" s="49"/>
      <c r="H87" s="49"/>
      <c r="I87" s="49"/>
      <c r="J87" s="280" t="s">
        <v>272</v>
      </c>
      <c r="K87" s="215" t="s">
        <v>274</v>
      </c>
      <c r="L87" s="153" t="s">
        <v>271</v>
      </c>
      <c r="M87" s="216">
        <v>582400</v>
      </c>
    </row>
    <row r="88" spans="1:19" ht="18.75" customHeight="1">
      <c r="A88" s="32"/>
      <c r="B88" s="32"/>
      <c r="C88" s="32"/>
      <c r="D88" s="9"/>
      <c r="E88" s="33"/>
      <c r="F88" s="49"/>
      <c r="G88" s="49"/>
      <c r="H88" s="49"/>
      <c r="I88" s="49"/>
      <c r="J88" s="280" t="s">
        <v>23</v>
      </c>
      <c r="K88" s="215">
        <v>0</v>
      </c>
      <c r="L88" s="153" t="s">
        <v>21</v>
      </c>
      <c r="M88" s="216">
        <v>0</v>
      </c>
    </row>
    <row r="89" spans="1:19" ht="18.75" customHeight="1">
      <c r="A89" s="32"/>
      <c r="B89" s="32"/>
      <c r="C89" s="32"/>
      <c r="D89" s="9"/>
      <c r="E89" s="33"/>
      <c r="F89" s="49"/>
      <c r="G89" s="49"/>
      <c r="H89" s="49"/>
      <c r="I89" s="49"/>
      <c r="J89" s="280" t="s">
        <v>24</v>
      </c>
      <c r="K89" s="215" t="s">
        <v>273</v>
      </c>
      <c r="L89" s="153" t="s">
        <v>21</v>
      </c>
      <c r="M89" s="216">
        <v>27070</v>
      </c>
    </row>
    <row r="90" spans="1:19" ht="18.75" customHeight="1">
      <c r="A90" s="32"/>
      <c r="B90" s="32"/>
      <c r="C90" s="263" t="s">
        <v>17</v>
      </c>
      <c r="D90" s="264">
        <v>711000</v>
      </c>
      <c r="E90" s="265" t="e">
        <f>D90-#REF!</f>
        <v>#REF!</v>
      </c>
      <c r="F90" s="265">
        <f>M90</f>
        <v>711000</v>
      </c>
      <c r="G90" s="265">
        <f>F90-D90</f>
        <v>0</v>
      </c>
      <c r="H90" s="265">
        <v>711000</v>
      </c>
      <c r="I90" s="265"/>
      <c r="J90" s="268"/>
      <c r="K90" s="137"/>
      <c r="L90" s="138"/>
      <c r="M90" s="269">
        <f>M91+M92+M93</f>
        <v>711000</v>
      </c>
      <c r="O90" s="204">
        <v>661800</v>
      </c>
      <c r="P90" s="213">
        <f>H90-O90</f>
        <v>49200</v>
      </c>
      <c r="Q90" s="31" t="s">
        <v>265</v>
      </c>
    </row>
    <row r="91" spans="1:19" ht="18.75" customHeight="1">
      <c r="A91" s="32"/>
      <c r="B91" s="32"/>
      <c r="C91" s="127"/>
      <c r="D91" s="128"/>
      <c r="E91" s="129"/>
      <c r="F91" s="136"/>
      <c r="G91" s="136"/>
      <c r="H91" s="136"/>
      <c r="I91" s="129"/>
      <c r="J91" s="268" t="s">
        <v>82</v>
      </c>
      <c r="K91" s="137" t="s">
        <v>315</v>
      </c>
      <c r="L91" s="138" t="s">
        <v>79</v>
      </c>
      <c r="M91" s="216">
        <v>686200</v>
      </c>
    </row>
    <row r="92" spans="1:19" ht="18.75" customHeight="1">
      <c r="A92" s="32"/>
      <c r="B92" s="32"/>
      <c r="C92" s="32"/>
      <c r="D92" s="9"/>
      <c r="E92" s="33"/>
      <c r="F92" s="49"/>
      <c r="G92" s="49"/>
      <c r="H92" s="49"/>
      <c r="I92" s="33"/>
      <c r="J92" s="305" t="s">
        <v>83</v>
      </c>
      <c r="K92" s="137" t="s">
        <v>314</v>
      </c>
      <c r="L92" s="138" t="s">
        <v>79</v>
      </c>
      <c r="M92" s="216">
        <v>13800</v>
      </c>
    </row>
    <row r="93" spans="1:19" ht="18.75" customHeight="1">
      <c r="A93" s="32"/>
      <c r="B93" s="32"/>
      <c r="C93" s="270"/>
      <c r="D93" s="271"/>
      <c r="E93" s="206"/>
      <c r="F93" s="200"/>
      <c r="G93" s="200"/>
      <c r="H93" s="200"/>
      <c r="I93" s="206"/>
      <c r="J93" s="297" t="s">
        <v>128</v>
      </c>
      <c r="K93" s="143" t="s">
        <v>239</v>
      </c>
      <c r="L93" s="144" t="s">
        <v>308</v>
      </c>
      <c r="M93" s="207">
        <v>11000</v>
      </c>
    </row>
    <row r="94" spans="1:19" ht="18.75" customHeight="1">
      <c r="A94" s="32"/>
      <c r="B94" s="32"/>
      <c r="C94" s="270" t="s">
        <v>133</v>
      </c>
      <c r="D94" s="271">
        <v>5874000</v>
      </c>
      <c r="E94" s="206"/>
      <c r="F94" s="200">
        <f>M94</f>
        <v>5874000</v>
      </c>
      <c r="G94" s="200">
        <f>F94-D94</f>
        <v>0</v>
      </c>
      <c r="H94" s="200">
        <f>M94</f>
        <v>5874000</v>
      </c>
      <c r="I94" s="200"/>
      <c r="J94" s="305"/>
      <c r="K94" s="137"/>
      <c r="L94" s="138"/>
      <c r="M94" s="269">
        <f>M95+M96</f>
        <v>5874000</v>
      </c>
      <c r="O94" s="204">
        <v>5874000</v>
      </c>
      <c r="P94" s="213">
        <f>H94-O94</f>
        <v>0</v>
      </c>
      <c r="Q94" s="31" t="s">
        <v>266</v>
      </c>
    </row>
    <row r="95" spans="1:19" ht="18.75" customHeight="1">
      <c r="A95" s="32"/>
      <c r="B95" s="32"/>
      <c r="C95" s="127"/>
      <c r="D95" s="128"/>
      <c r="E95" s="129"/>
      <c r="F95" s="136"/>
      <c r="G95" s="136"/>
      <c r="H95" s="136"/>
      <c r="I95" s="129"/>
      <c r="J95" s="297" t="s">
        <v>78</v>
      </c>
      <c r="K95" s="143" t="s">
        <v>230</v>
      </c>
      <c r="L95" s="144" t="s">
        <v>57</v>
      </c>
      <c r="M95" s="256">
        <v>594000</v>
      </c>
    </row>
    <row r="96" spans="1:19" ht="18.75" customHeight="1">
      <c r="A96" s="32"/>
      <c r="B96" s="32"/>
      <c r="C96" s="270"/>
      <c r="D96" s="271"/>
      <c r="E96" s="206"/>
      <c r="F96" s="200"/>
      <c r="G96" s="200"/>
      <c r="H96" s="200"/>
      <c r="I96" s="206"/>
      <c r="J96" s="297" t="s">
        <v>127</v>
      </c>
      <c r="K96" s="143" t="s">
        <v>242</v>
      </c>
      <c r="L96" s="144" t="s">
        <v>21</v>
      </c>
      <c r="M96" s="207">
        <v>5280000</v>
      </c>
    </row>
    <row r="97" spans="1:19" ht="18.75" customHeight="1">
      <c r="A97" s="532" t="s">
        <v>84</v>
      </c>
      <c r="B97" s="532"/>
      <c r="C97" s="532"/>
      <c r="D97" s="289">
        <f>D98+D102</f>
        <v>327000</v>
      </c>
      <c r="E97" s="290">
        <f>E98+E102</f>
        <v>198000</v>
      </c>
      <c r="F97" s="289">
        <f>H97+I97</f>
        <v>327000</v>
      </c>
      <c r="G97" s="306">
        <f>F97-D97</f>
        <v>0</v>
      </c>
      <c r="H97" s="307">
        <f>H98+H102</f>
        <v>327000</v>
      </c>
      <c r="I97" s="307">
        <f>I98+I102</f>
        <v>0</v>
      </c>
      <c r="J97" s="280"/>
      <c r="K97" s="215"/>
      <c r="L97" s="153"/>
      <c r="M97" s="283"/>
    </row>
    <row r="98" spans="1:19" ht="18.75" customHeight="1">
      <c r="A98" s="127"/>
      <c r="B98" s="531" t="s">
        <v>85</v>
      </c>
      <c r="C98" s="531"/>
      <c r="D98" s="308">
        <f>SUM(D99:D101)</f>
        <v>129000</v>
      </c>
      <c r="E98" s="308">
        <f t="shared" ref="E98" si="4">L98</f>
        <v>0</v>
      </c>
      <c r="F98" s="308">
        <f>M98</f>
        <v>129000</v>
      </c>
      <c r="G98" s="309">
        <f>F98-D98</f>
        <v>0</v>
      </c>
      <c r="H98" s="310">
        <f>SUM(H99:H101)</f>
        <v>129000</v>
      </c>
      <c r="I98" s="310">
        <f>SUM(I99:I101)</f>
        <v>0</v>
      </c>
      <c r="J98" s="311"/>
      <c r="K98" s="312"/>
      <c r="L98" s="313"/>
      <c r="M98" s="314">
        <f>SUM(M99:M101)</f>
        <v>129000</v>
      </c>
      <c r="O98" s="204">
        <v>129000</v>
      </c>
      <c r="P98" s="213">
        <f>H98-O98</f>
        <v>0</v>
      </c>
    </row>
    <row r="99" spans="1:19" ht="18.75" customHeight="1">
      <c r="A99" s="32"/>
      <c r="B99" s="127"/>
      <c r="C99" s="263" t="s">
        <v>86</v>
      </c>
      <c r="D99" s="264">
        <f>M99</f>
        <v>0</v>
      </c>
      <c r="E99" s="265">
        <f>M98</f>
        <v>129000</v>
      </c>
      <c r="F99" s="264"/>
      <c r="G99" s="264"/>
      <c r="H99" s="265">
        <v>0</v>
      </c>
      <c r="I99" s="265">
        <v>0</v>
      </c>
      <c r="J99" s="280"/>
      <c r="K99" s="201"/>
      <c r="L99" s="315"/>
      <c r="M99" s="316">
        <v>0</v>
      </c>
    </row>
    <row r="100" spans="1:19" ht="18.75" customHeight="1">
      <c r="A100" s="32"/>
      <c r="B100" s="32"/>
      <c r="C100" s="263" t="s">
        <v>151</v>
      </c>
      <c r="D100" s="264">
        <v>0</v>
      </c>
      <c r="E100" s="265"/>
      <c r="F100" s="264">
        <f>H100</f>
        <v>0</v>
      </c>
      <c r="G100" s="264">
        <f>F100-D100</f>
        <v>0</v>
      </c>
      <c r="H100" s="265">
        <v>0</v>
      </c>
      <c r="I100" s="265"/>
      <c r="J100" s="268" t="s">
        <v>152</v>
      </c>
      <c r="K100" s="202">
        <v>0</v>
      </c>
      <c r="L100" s="315"/>
      <c r="M100" s="316">
        <v>0</v>
      </c>
      <c r="O100" s="204">
        <v>0</v>
      </c>
    </row>
    <row r="101" spans="1:19" ht="18.75" customHeight="1">
      <c r="A101" s="270"/>
      <c r="B101" s="270"/>
      <c r="C101" s="263" t="s">
        <v>87</v>
      </c>
      <c r="D101" s="264">
        <v>129000</v>
      </c>
      <c r="E101" s="265">
        <f>M98</f>
        <v>129000</v>
      </c>
      <c r="F101" s="264">
        <f>M101</f>
        <v>129000</v>
      </c>
      <c r="G101" s="264">
        <f>F101-D101</f>
        <v>0</v>
      </c>
      <c r="H101" s="265">
        <v>129000</v>
      </c>
      <c r="I101" s="265"/>
      <c r="J101" s="268" t="s">
        <v>88</v>
      </c>
      <c r="K101" s="203" t="s">
        <v>316</v>
      </c>
      <c r="L101" s="317" t="s">
        <v>57</v>
      </c>
      <c r="M101" s="318">
        <v>129000</v>
      </c>
    </row>
    <row r="102" spans="1:19" ht="18.75" customHeight="1">
      <c r="A102" s="127"/>
      <c r="B102" s="531" t="s">
        <v>89</v>
      </c>
      <c r="C102" s="531"/>
      <c r="D102" s="319">
        <f t="shared" ref="D102:E102" si="5">D103+D104+D105</f>
        <v>198000</v>
      </c>
      <c r="E102" s="319">
        <f t="shared" si="5"/>
        <v>198000</v>
      </c>
      <c r="F102" s="319">
        <f>F103+F104+F105</f>
        <v>198000</v>
      </c>
      <c r="G102" s="319">
        <f>G103+G104+G105</f>
        <v>0</v>
      </c>
      <c r="H102" s="310">
        <f>H103+H104+H105</f>
        <v>198000</v>
      </c>
      <c r="I102" s="310">
        <f>I103+I104+I105</f>
        <v>0</v>
      </c>
      <c r="J102" s="320"/>
      <c r="K102" s="321"/>
      <c r="L102" s="151"/>
      <c r="M102" s="322">
        <f>M104+M105</f>
        <v>198000</v>
      </c>
      <c r="O102" s="204">
        <v>198000</v>
      </c>
      <c r="P102" s="213">
        <f>H102-O102</f>
        <v>0</v>
      </c>
    </row>
    <row r="103" spans="1:19" ht="18.75" customHeight="1">
      <c r="A103" s="32"/>
      <c r="B103" s="127"/>
      <c r="C103" s="263" t="s">
        <v>86</v>
      </c>
      <c r="D103" s="264">
        <v>0</v>
      </c>
      <c r="E103" s="264">
        <f>M103</f>
        <v>0</v>
      </c>
      <c r="F103" s="265">
        <f t="shared" ref="F103" si="6">E103-D103</f>
        <v>0</v>
      </c>
      <c r="G103" s="265">
        <v>0</v>
      </c>
      <c r="H103" s="265">
        <v>0</v>
      </c>
      <c r="I103" s="265"/>
      <c r="J103" s="280"/>
      <c r="K103" s="201"/>
      <c r="L103" s="315"/>
      <c r="M103" s="316"/>
    </row>
    <row r="104" spans="1:19" ht="18.75" customHeight="1">
      <c r="A104" s="32"/>
      <c r="B104" s="32"/>
      <c r="C104" s="263" t="s">
        <v>151</v>
      </c>
      <c r="D104" s="264">
        <v>0</v>
      </c>
      <c r="E104" s="264"/>
      <c r="F104" s="265">
        <f>M104</f>
        <v>0</v>
      </c>
      <c r="G104" s="265">
        <f t="shared" ref="G104:G109" si="7">F104-D104</f>
        <v>0</v>
      </c>
      <c r="H104" s="265"/>
      <c r="I104" s="265"/>
      <c r="J104" s="268" t="s">
        <v>152</v>
      </c>
      <c r="K104" s="202"/>
      <c r="L104" s="315" t="s">
        <v>246</v>
      </c>
      <c r="M104" s="316"/>
    </row>
    <row r="105" spans="1:19" ht="18.75" customHeight="1">
      <c r="A105" s="32"/>
      <c r="B105" s="270"/>
      <c r="C105" s="263" t="s">
        <v>87</v>
      </c>
      <c r="D105" s="264">
        <v>198000</v>
      </c>
      <c r="E105" s="264">
        <f>M105</f>
        <v>198000</v>
      </c>
      <c r="F105" s="265">
        <f>M105</f>
        <v>198000</v>
      </c>
      <c r="G105" s="265">
        <f t="shared" si="7"/>
        <v>0</v>
      </c>
      <c r="H105" s="265">
        <v>198000</v>
      </c>
      <c r="I105" s="265"/>
      <c r="J105" s="268" t="s">
        <v>88</v>
      </c>
      <c r="K105" s="203" t="s">
        <v>317</v>
      </c>
      <c r="L105" s="317" t="s">
        <v>57</v>
      </c>
      <c r="M105" s="318">
        <v>198000</v>
      </c>
    </row>
    <row r="106" spans="1:19" ht="19.5" customHeight="1">
      <c r="A106" s="519" t="s">
        <v>41</v>
      </c>
      <c r="B106" s="533"/>
      <c r="C106" s="520"/>
      <c r="D106" s="289">
        <f>D107+D127</f>
        <v>1169350</v>
      </c>
      <c r="E106" s="265" t="e">
        <f>E107+E127</f>
        <v>#REF!</v>
      </c>
      <c r="F106" s="289">
        <f>F107+F127</f>
        <v>1169350</v>
      </c>
      <c r="G106" s="306">
        <f t="shared" si="7"/>
        <v>0</v>
      </c>
      <c r="H106" s="307">
        <f>H107+H127</f>
        <v>1069350</v>
      </c>
      <c r="I106" s="307">
        <f>I107</f>
        <v>100000</v>
      </c>
      <c r="J106" s="280"/>
      <c r="K106" s="152"/>
      <c r="L106" s="153" t="s">
        <v>21</v>
      </c>
      <c r="M106" s="281">
        <f>M107</f>
        <v>629750</v>
      </c>
    </row>
    <row r="107" spans="1:19" ht="19.5" customHeight="1">
      <c r="A107" s="32"/>
      <c r="B107" s="531" t="s">
        <v>19</v>
      </c>
      <c r="C107" s="531"/>
      <c r="D107" s="323">
        <f>D108+D109+D113+D115+D119+D122</f>
        <v>629750</v>
      </c>
      <c r="E107" s="323" t="e">
        <f>E108+E109+E113+E115+E119+E122</f>
        <v>#REF!</v>
      </c>
      <c r="F107" s="323">
        <f>F108+F109+F113+F115+F119+F122</f>
        <v>629750</v>
      </c>
      <c r="G107" s="324">
        <f t="shared" si="7"/>
        <v>0</v>
      </c>
      <c r="H107" s="325">
        <f>H108+H109+H113+H115+H119+H122</f>
        <v>529750</v>
      </c>
      <c r="I107" s="325">
        <f>I108+I109+I113+I115+I119+I124</f>
        <v>100000</v>
      </c>
      <c r="J107" s="320"/>
      <c r="K107" s="150"/>
      <c r="L107" s="151" t="s">
        <v>21</v>
      </c>
      <c r="M107" s="322">
        <f>M108+M109+M113+M115+M119+M122</f>
        <v>629750</v>
      </c>
    </row>
    <row r="108" spans="1:19" ht="19.5" customHeight="1">
      <c r="A108" s="32"/>
      <c r="B108" s="32"/>
      <c r="C108" s="326" t="s">
        <v>26</v>
      </c>
      <c r="D108" s="264">
        <v>152750</v>
      </c>
      <c r="E108" s="265">
        <f>M108</f>
        <v>152750</v>
      </c>
      <c r="F108" s="264">
        <f>M108</f>
        <v>152750</v>
      </c>
      <c r="G108" s="327">
        <f t="shared" si="7"/>
        <v>0</v>
      </c>
      <c r="H108" s="266">
        <v>152750</v>
      </c>
      <c r="I108" s="266"/>
      <c r="J108" s="50" t="s">
        <v>153</v>
      </c>
      <c r="K108" s="12" t="s">
        <v>318</v>
      </c>
      <c r="L108" s="153" t="s">
        <v>21</v>
      </c>
      <c r="M108" s="281">
        <v>152750</v>
      </c>
      <c r="O108" s="204">
        <v>152750</v>
      </c>
      <c r="P108" s="213">
        <f>H108-O108</f>
        <v>0</v>
      </c>
    </row>
    <row r="109" spans="1:19" ht="19.5" customHeight="1">
      <c r="A109" s="32"/>
      <c r="B109" s="32"/>
      <c r="C109" s="263" t="s">
        <v>34</v>
      </c>
      <c r="D109" s="264">
        <v>133000</v>
      </c>
      <c r="E109" s="265">
        <f>M109</f>
        <v>133000</v>
      </c>
      <c r="F109" s="264">
        <f>H109+I109</f>
        <v>133000</v>
      </c>
      <c r="G109" s="327">
        <f t="shared" si="7"/>
        <v>0</v>
      </c>
      <c r="H109" s="266">
        <v>33000</v>
      </c>
      <c r="I109" s="266">
        <v>100000</v>
      </c>
      <c r="J109" s="280"/>
      <c r="K109" s="152"/>
      <c r="L109" s="153"/>
      <c r="M109" s="281">
        <f>M110+M111+M112</f>
        <v>133000</v>
      </c>
      <c r="O109" s="204">
        <v>33000</v>
      </c>
      <c r="P109" s="213">
        <f>H109-O109</f>
        <v>0</v>
      </c>
      <c r="S109" s="31">
        <v>33000</v>
      </c>
    </row>
    <row r="110" spans="1:19" ht="19.5" customHeight="1">
      <c r="A110" s="32"/>
      <c r="B110" s="32"/>
      <c r="C110" s="13"/>
      <c r="D110" s="43"/>
      <c r="E110" s="44"/>
      <c r="F110" s="43"/>
      <c r="G110" s="53"/>
      <c r="H110" s="92"/>
      <c r="I110" s="49"/>
      <c r="J110" s="50" t="s">
        <v>154</v>
      </c>
      <c r="K110" s="12" t="s">
        <v>239</v>
      </c>
      <c r="L110" s="10" t="s">
        <v>145</v>
      </c>
      <c r="M110" s="11">
        <v>0</v>
      </c>
    </row>
    <row r="111" spans="1:19" ht="19.5" customHeight="1">
      <c r="A111" s="32"/>
      <c r="B111" s="32"/>
      <c r="C111" s="13"/>
      <c r="D111" s="43"/>
      <c r="E111" s="44"/>
      <c r="F111" s="43"/>
      <c r="G111" s="53"/>
      <c r="H111" s="92"/>
      <c r="I111" s="49"/>
      <c r="J111" s="50" t="s">
        <v>160</v>
      </c>
      <c r="K111" s="12" t="s">
        <v>319</v>
      </c>
      <c r="L111" s="10" t="s">
        <v>157</v>
      </c>
      <c r="M111" s="11">
        <v>33000</v>
      </c>
    </row>
    <row r="112" spans="1:19" ht="19.5" customHeight="1">
      <c r="A112" s="32"/>
      <c r="B112" s="32"/>
      <c r="C112" s="13"/>
      <c r="D112" s="14"/>
      <c r="E112" s="33"/>
      <c r="F112" s="14"/>
      <c r="G112" s="54"/>
      <c r="H112" s="49"/>
      <c r="I112" s="49"/>
      <c r="J112" s="50" t="s">
        <v>155</v>
      </c>
      <c r="K112" s="55" t="s">
        <v>159</v>
      </c>
      <c r="L112" s="38" t="s">
        <v>57</v>
      </c>
      <c r="M112" s="11">
        <v>100000</v>
      </c>
    </row>
    <row r="113" spans="1:19" ht="19.5" customHeight="1">
      <c r="A113" s="32"/>
      <c r="B113" s="32"/>
      <c r="C113" s="263" t="s">
        <v>90</v>
      </c>
      <c r="D113" s="264">
        <v>0</v>
      </c>
      <c r="E113" s="265"/>
      <c r="F113" s="264">
        <f>M113</f>
        <v>0</v>
      </c>
      <c r="G113" s="327">
        <f>F113-D113</f>
        <v>0</v>
      </c>
      <c r="H113" s="266">
        <v>0</v>
      </c>
      <c r="I113" s="266">
        <v>0</v>
      </c>
      <c r="J113" s="280"/>
      <c r="K113" s="152"/>
      <c r="L113" s="153"/>
      <c r="M113" s="281">
        <f>M114</f>
        <v>0</v>
      </c>
      <c r="O113" s="204">
        <v>0</v>
      </c>
      <c r="P113" s="213">
        <f>H113-O113</f>
        <v>0</v>
      </c>
      <c r="R113" s="31" t="s">
        <v>268</v>
      </c>
      <c r="S113" s="31">
        <v>300000</v>
      </c>
    </row>
    <row r="114" spans="1:19" ht="19.5" customHeight="1">
      <c r="A114" s="32"/>
      <c r="B114" s="32"/>
      <c r="C114" s="13"/>
      <c r="D114" s="14"/>
      <c r="E114" s="33"/>
      <c r="F114" s="14"/>
      <c r="G114" s="54"/>
      <c r="H114" s="49"/>
      <c r="I114" s="49"/>
      <c r="J114" s="50" t="s">
        <v>161</v>
      </c>
      <c r="K114" s="12" t="s">
        <v>320</v>
      </c>
      <c r="L114" s="38" t="s">
        <v>21</v>
      </c>
      <c r="M114" s="11">
        <v>0</v>
      </c>
    </row>
    <row r="115" spans="1:19" ht="19.5" customHeight="1">
      <c r="A115" s="32"/>
      <c r="B115" s="32"/>
      <c r="C115" s="263" t="s">
        <v>91</v>
      </c>
      <c r="D115" s="316">
        <v>100000</v>
      </c>
      <c r="E115" s="265" t="e">
        <f>#REF!+M118</f>
        <v>#REF!</v>
      </c>
      <c r="F115" s="316">
        <f>M115</f>
        <v>100000</v>
      </c>
      <c r="G115" s="327">
        <f>F115-D115</f>
        <v>0</v>
      </c>
      <c r="H115" s="266">
        <v>100000</v>
      </c>
      <c r="I115" s="266">
        <v>0</v>
      </c>
      <c r="J115" s="280"/>
      <c r="K115" s="152"/>
      <c r="L115" s="138"/>
      <c r="M115" s="281">
        <f>M117+M118</f>
        <v>100000</v>
      </c>
      <c r="O115" s="204">
        <v>100000</v>
      </c>
      <c r="P115" s="213">
        <f>H115-O115</f>
        <v>0</v>
      </c>
      <c r="R115" s="31" t="s">
        <v>268</v>
      </c>
      <c r="S115" s="31">
        <v>100000</v>
      </c>
    </row>
    <row r="116" spans="1:19" ht="19.5" customHeight="1">
      <c r="A116" s="32"/>
      <c r="B116" s="32"/>
      <c r="C116" s="127"/>
      <c r="D116" s="328"/>
      <c r="E116" s="127"/>
      <c r="F116" s="328"/>
      <c r="G116" s="329"/>
      <c r="H116" s="146"/>
      <c r="I116" s="146"/>
      <c r="J116" s="146" t="s">
        <v>168</v>
      </c>
      <c r="K116" s="45"/>
      <c r="L116" s="46"/>
      <c r="M116" s="330"/>
      <c r="R116" s="34">
        <f>P109+P113+P115+P122</f>
        <v>0</v>
      </c>
    </row>
    <row r="117" spans="1:19" ht="19.5" customHeight="1">
      <c r="A117" s="32"/>
      <c r="B117" s="32"/>
      <c r="C117" s="32"/>
      <c r="D117" s="14"/>
      <c r="E117" s="32"/>
      <c r="F117" s="14"/>
      <c r="G117" s="54"/>
      <c r="H117" s="50"/>
      <c r="I117" s="50"/>
      <c r="J117" s="50" t="s">
        <v>170</v>
      </c>
      <c r="K117" s="12" t="s">
        <v>240</v>
      </c>
      <c r="L117" s="10" t="s">
        <v>162</v>
      </c>
      <c r="M117" s="11">
        <v>0</v>
      </c>
    </row>
    <row r="118" spans="1:19" ht="19.5" customHeight="1">
      <c r="A118" s="32"/>
      <c r="B118" s="32"/>
      <c r="C118" s="32"/>
      <c r="D118" s="14"/>
      <c r="E118" s="32"/>
      <c r="F118" s="14"/>
      <c r="G118" s="54"/>
      <c r="H118" s="50"/>
      <c r="I118" s="50"/>
      <c r="J118" s="50" t="s">
        <v>169</v>
      </c>
      <c r="K118" s="12" t="s">
        <v>321</v>
      </c>
      <c r="L118" s="38" t="s">
        <v>57</v>
      </c>
      <c r="M118" s="11">
        <v>100000</v>
      </c>
    </row>
    <row r="119" spans="1:19" ht="18" customHeight="1">
      <c r="A119" s="32"/>
      <c r="B119" s="32"/>
      <c r="C119" s="331" t="s">
        <v>94</v>
      </c>
      <c r="D119" s="264">
        <v>244000</v>
      </c>
      <c r="E119" s="265">
        <f>M119</f>
        <v>244000</v>
      </c>
      <c r="F119" s="264">
        <f>M119</f>
        <v>244000</v>
      </c>
      <c r="G119" s="327">
        <f>F119-D119</f>
        <v>0</v>
      </c>
      <c r="H119" s="266">
        <v>244000</v>
      </c>
      <c r="I119" s="266"/>
      <c r="J119" s="280"/>
      <c r="K119" s="152"/>
      <c r="L119" s="153" t="s">
        <v>21</v>
      </c>
      <c r="M119" s="281">
        <f>M120+M121</f>
        <v>244000</v>
      </c>
      <c r="O119" s="204">
        <v>244000</v>
      </c>
      <c r="P119" s="213">
        <f>H119-O119</f>
        <v>0</v>
      </c>
    </row>
    <row r="120" spans="1:19" ht="18" customHeight="1">
      <c r="A120" s="32"/>
      <c r="B120" s="32"/>
      <c r="C120" s="32"/>
      <c r="D120" s="9"/>
      <c r="E120" s="33"/>
      <c r="F120" s="9"/>
      <c r="G120" s="52"/>
      <c r="H120" s="49"/>
      <c r="I120" s="49"/>
      <c r="J120" s="51" t="s">
        <v>135</v>
      </c>
      <c r="K120" s="12" t="s">
        <v>323</v>
      </c>
      <c r="L120" s="10"/>
      <c r="M120" s="11">
        <v>184000</v>
      </c>
    </row>
    <row r="121" spans="1:19" ht="18" customHeight="1">
      <c r="A121" s="32"/>
      <c r="B121" s="32"/>
      <c r="C121" s="32"/>
      <c r="D121" s="9"/>
      <c r="E121" s="33"/>
      <c r="F121" s="9"/>
      <c r="G121" s="52"/>
      <c r="H121" s="49"/>
      <c r="I121" s="49"/>
      <c r="J121" s="51" t="s">
        <v>136</v>
      </c>
      <c r="K121" s="12" t="s">
        <v>322</v>
      </c>
      <c r="L121" s="10"/>
      <c r="M121" s="11">
        <v>60000</v>
      </c>
    </row>
    <row r="122" spans="1:19" ht="18" customHeight="1">
      <c r="A122" s="32"/>
      <c r="B122" s="32"/>
      <c r="C122" s="127" t="s">
        <v>166</v>
      </c>
      <c r="D122" s="128">
        <v>0</v>
      </c>
      <c r="E122" s="129"/>
      <c r="F122" s="128">
        <f>M122</f>
        <v>0</v>
      </c>
      <c r="G122" s="135">
        <f>F122-D122</f>
        <v>0</v>
      </c>
      <c r="H122" s="136">
        <v>0</v>
      </c>
      <c r="I122" s="129"/>
      <c r="J122" s="125"/>
      <c r="K122" s="45"/>
      <c r="L122" s="46"/>
      <c r="M122" s="148">
        <f>M123</f>
        <v>0</v>
      </c>
      <c r="O122" s="204">
        <v>0</v>
      </c>
      <c r="P122" s="213">
        <f>H122-O122</f>
        <v>0</v>
      </c>
      <c r="R122" s="31" t="s">
        <v>268</v>
      </c>
      <c r="S122" s="31">
        <v>100000</v>
      </c>
    </row>
    <row r="123" spans="1:19" ht="18" customHeight="1">
      <c r="A123" s="32"/>
      <c r="B123" s="32"/>
      <c r="C123" s="32"/>
      <c r="D123" s="271"/>
      <c r="E123" s="206"/>
      <c r="F123" s="271"/>
      <c r="G123" s="303"/>
      <c r="H123" s="200"/>
      <c r="I123" s="206"/>
      <c r="J123" s="50" t="s">
        <v>167</v>
      </c>
      <c r="K123" s="12">
        <v>0</v>
      </c>
      <c r="L123" s="10" t="s">
        <v>162</v>
      </c>
      <c r="M123" s="11">
        <v>0</v>
      </c>
    </row>
    <row r="124" spans="1:19" ht="18" customHeight="1">
      <c r="A124" s="32"/>
      <c r="B124" s="32"/>
      <c r="C124" s="263" t="s">
        <v>95</v>
      </c>
      <c r="D124" s="264">
        <v>0</v>
      </c>
      <c r="E124" s="265"/>
      <c r="F124" s="264">
        <v>0</v>
      </c>
      <c r="G124" s="327">
        <f>F124-D124</f>
        <v>0</v>
      </c>
      <c r="H124" s="266"/>
      <c r="I124" s="266">
        <v>0</v>
      </c>
      <c r="J124" s="268"/>
      <c r="K124" s="152"/>
      <c r="L124" s="153" t="s">
        <v>21</v>
      </c>
      <c r="M124" s="283">
        <v>0</v>
      </c>
    </row>
    <row r="125" spans="1:19" ht="18" customHeight="1">
      <c r="A125" s="32"/>
      <c r="B125" s="32"/>
      <c r="C125" s="32"/>
      <c r="D125" s="9"/>
      <c r="E125" s="33"/>
      <c r="F125" s="9"/>
      <c r="G125" s="341"/>
      <c r="H125" s="342"/>
      <c r="I125" s="342"/>
      <c r="J125" s="333" t="s">
        <v>96</v>
      </c>
      <c r="K125" s="337"/>
      <c r="L125" s="153" t="s">
        <v>21</v>
      </c>
      <c r="M125" s="283">
        <v>0</v>
      </c>
    </row>
    <row r="126" spans="1:19" ht="18" customHeight="1">
      <c r="A126" s="270"/>
      <c r="B126" s="270"/>
      <c r="C126" s="270"/>
      <c r="D126" s="271"/>
      <c r="E126" s="206"/>
      <c r="F126" s="271"/>
      <c r="G126" s="303"/>
      <c r="H126" s="200"/>
      <c r="I126" s="206"/>
      <c r="J126" s="272" t="s">
        <v>97</v>
      </c>
      <c r="K126" s="339"/>
      <c r="L126" s="274" t="s">
        <v>21</v>
      </c>
      <c r="M126" s="149">
        <v>0</v>
      </c>
    </row>
    <row r="127" spans="1:19" ht="17.25" customHeight="1">
      <c r="A127" s="127"/>
      <c r="B127" s="531" t="s">
        <v>98</v>
      </c>
      <c r="C127" s="531"/>
      <c r="D127" s="323">
        <f>D128+D130+D134+D139</f>
        <v>539600</v>
      </c>
      <c r="E127" s="323" t="e">
        <f>#REF!+E130+E134+E139+E142</f>
        <v>#REF!</v>
      </c>
      <c r="F127" s="332">
        <f>F128+F130+F134+F139</f>
        <v>539600</v>
      </c>
      <c r="G127" s="325">
        <f>F127-D127</f>
        <v>0</v>
      </c>
      <c r="H127" s="325">
        <f>H128+H130+H134+H139</f>
        <v>539600</v>
      </c>
      <c r="I127" s="325">
        <f>I128+I130+I134+I139</f>
        <v>0</v>
      </c>
      <c r="J127" s="320"/>
      <c r="K127" s="150"/>
      <c r="L127" s="151"/>
      <c r="M127" s="322">
        <f>M128+M130+M134+M139</f>
        <v>539600</v>
      </c>
    </row>
    <row r="128" spans="1:19" ht="17.25" customHeight="1">
      <c r="A128" s="32"/>
      <c r="B128" s="32"/>
      <c r="C128" s="145" t="s">
        <v>108</v>
      </c>
      <c r="D128" s="128">
        <v>0</v>
      </c>
      <c r="E128" s="128"/>
      <c r="F128" s="129">
        <f>M128</f>
        <v>0</v>
      </c>
      <c r="G128" s="128">
        <f>F128-D128</f>
        <v>0</v>
      </c>
      <c r="H128" s="136">
        <f>M128</f>
        <v>0</v>
      </c>
      <c r="I128" s="136"/>
      <c r="J128" s="146"/>
      <c r="K128" s="147"/>
      <c r="L128" s="46"/>
      <c r="M128" s="148">
        <f>M129</f>
        <v>0</v>
      </c>
      <c r="O128" s="204">
        <v>0</v>
      </c>
      <c r="P128" s="213">
        <f>H128-O128</f>
        <v>0</v>
      </c>
      <c r="R128" s="31">
        <v>100000</v>
      </c>
    </row>
    <row r="129" spans="1:19" ht="17.25" customHeight="1">
      <c r="A129" s="32"/>
      <c r="B129" s="32"/>
      <c r="C129" s="270"/>
      <c r="D129" s="270"/>
      <c r="E129" s="270"/>
      <c r="F129" s="270"/>
      <c r="G129" s="270"/>
      <c r="H129" s="333"/>
      <c r="I129" s="333"/>
      <c r="J129" s="333" t="s">
        <v>153</v>
      </c>
      <c r="K129" s="334">
        <v>0</v>
      </c>
      <c r="L129" s="335"/>
      <c r="M129" s="149">
        <v>0</v>
      </c>
    </row>
    <row r="130" spans="1:19" ht="17.25" customHeight="1">
      <c r="A130" s="32"/>
      <c r="B130" s="32"/>
      <c r="C130" s="263" t="s">
        <v>34</v>
      </c>
      <c r="D130" s="264">
        <v>0</v>
      </c>
      <c r="E130" s="264">
        <f>M130</f>
        <v>0</v>
      </c>
      <c r="F130" s="266">
        <f>M130</f>
        <v>0</v>
      </c>
      <c r="G130" s="327">
        <f>F130-D130</f>
        <v>0</v>
      </c>
      <c r="H130" s="336">
        <v>0</v>
      </c>
      <c r="I130" s="265"/>
      <c r="J130" s="280"/>
      <c r="K130" s="152"/>
      <c r="L130" s="153"/>
      <c r="M130" s="281">
        <f>SUM(M131:M133)</f>
        <v>0</v>
      </c>
      <c r="O130" s="204">
        <v>0</v>
      </c>
      <c r="P130" s="204">
        <f>H130-O130</f>
        <v>0</v>
      </c>
    </row>
    <row r="131" spans="1:19" ht="17.25" customHeight="1">
      <c r="A131" s="32"/>
      <c r="B131" s="32"/>
      <c r="C131" s="13"/>
      <c r="D131" s="14"/>
      <c r="E131" s="14"/>
      <c r="F131" s="33"/>
      <c r="G131" s="49"/>
      <c r="H131" s="49"/>
      <c r="I131" s="49"/>
      <c r="J131" s="50" t="s">
        <v>154</v>
      </c>
      <c r="K131" s="12" t="s">
        <v>245</v>
      </c>
      <c r="L131" s="10" t="s">
        <v>21</v>
      </c>
      <c r="M131" s="11">
        <v>0</v>
      </c>
    </row>
    <row r="132" spans="1:19" ht="17.25" customHeight="1">
      <c r="A132" s="32"/>
      <c r="B132" s="32"/>
      <c r="C132" s="13"/>
      <c r="D132" s="14"/>
      <c r="E132" s="14"/>
      <c r="F132" s="33"/>
      <c r="G132" s="49"/>
      <c r="H132" s="49"/>
      <c r="I132" s="49"/>
      <c r="J132" s="50" t="s">
        <v>160</v>
      </c>
      <c r="K132" s="12" t="s">
        <v>240</v>
      </c>
      <c r="L132" s="10" t="s">
        <v>157</v>
      </c>
      <c r="M132" s="11">
        <v>0</v>
      </c>
    </row>
    <row r="133" spans="1:19" ht="17.25" customHeight="1">
      <c r="A133" s="32"/>
      <c r="B133" s="32"/>
      <c r="C133" s="13"/>
      <c r="D133" s="14"/>
      <c r="E133" s="14"/>
      <c r="F133" s="33"/>
      <c r="G133" s="49"/>
      <c r="H133" s="49"/>
      <c r="I133" s="49"/>
      <c r="J133" s="50" t="s">
        <v>155</v>
      </c>
      <c r="K133" s="55" t="s">
        <v>239</v>
      </c>
      <c r="L133" s="38" t="s">
        <v>57</v>
      </c>
      <c r="M133" s="11">
        <v>0</v>
      </c>
      <c r="S133" s="31">
        <v>460400</v>
      </c>
    </row>
    <row r="134" spans="1:19" ht="17.25" customHeight="1">
      <c r="A134" s="32"/>
      <c r="B134" s="32"/>
      <c r="C134" s="263" t="s">
        <v>99</v>
      </c>
      <c r="D134" s="316">
        <v>500000</v>
      </c>
      <c r="E134" s="316" t="e">
        <f>M135+#REF!+M137+M138</f>
        <v>#REF!</v>
      </c>
      <c r="F134" s="265">
        <f>M134</f>
        <v>500000</v>
      </c>
      <c r="G134" s="327">
        <f>F134-D134</f>
        <v>0</v>
      </c>
      <c r="H134" s="266">
        <f>M134</f>
        <v>500000</v>
      </c>
      <c r="I134" s="266"/>
      <c r="J134" s="280"/>
      <c r="K134" s="152"/>
      <c r="L134" s="138"/>
      <c r="M134" s="281">
        <f>M136+M137+M138</f>
        <v>500000</v>
      </c>
      <c r="O134" s="204">
        <v>500000</v>
      </c>
      <c r="P134" s="213">
        <f>H134-O134</f>
        <v>0</v>
      </c>
      <c r="R134" s="31">
        <v>100000</v>
      </c>
    </row>
    <row r="135" spans="1:19" ht="17.25" customHeight="1">
      <c r="A135" s="32"/>
      <c r="B135" s="32"/>
      <c r="C135" s="127"/>
      <c r="D135" s="328"/>
      <c r="E135" s="328"/>
      <c r="F135" s="127"/>
      <c r="G135" s="146"/>
      <c r="H135" s="146"/>
      <c r="I135" s="146"/>
      <c r="J135" s="146" t="s">
        <v>92</v>
      </c>
      <c r="K135" s="45"/>
      <c r="L135" s="46" t="s">
        <v>100</v>
      </c>
      <c r="M135" s="330"/>
    </row>
    <row r="136" spans="1:19" ht="17.25" customHeight="1">
      <c r="A136" s="32"/>
      <c r="B136" s="32"/>
      <c r="C136" s="32"/>
      <c r="D136" s="14"/>
      <c r="E136" s="14"/>
      <c r="F136" s="32"/>
      <c r="G136" s="50"/>
      <c r="H136" s="50"/>
      <c r="I136" s="50"/>
      <c r="J136" s="50" t="s">
        <v>231</v>
      </c>
      <c r="K136" s="12" t="s">
        <v>232</v>
      </c>
      <c r="L136" s="10" t="s">
        <v>222</v>
      </c>
      <c r="M136" s="11">
        <v>500000</v>
      </c>
    </row>
    <row r="137" spans="1:19" ht="17.25" customHeight="1">
      <c r="A137" s="32"/>
      <c r="B137" s="32"/>
      <c r="C137" s="32"/>
      <c r="D137" s="14"/>
      <c r="E137" s="14"/>
      <c r="F137" s="32"/>
      <c r="G137" s="32"/>
      <c r="H137" s="32"/>
      <c r="I137" s="50"/>
      <c r="J137" s="50" t="s">
        <v>101</v>
      </c>
      <c r="K137" s="12">
        <v>0</v>
      </c>
      <c r="L137" s="10" t="s">
        <v>100</v>
      </c>
      <c r="M137" s="11">
        <v>0</v>
      </c>
    </row>
    <row r="138" spans="1:19" ht="17.25" customHeight="1">
      <c r="A138" s="32"/>
      <c r="B138" s="32"/>
      <c r="C138" s="32"/>
      <c r="D138" s="14"/>
      <c r="E138" s="14"/>
      <c r="F138" s="270"/>
      <c r="G138" s="50"/>
      <c r="H138" s="50"/>
      <c r="I138" s="270"/>
      <c r="J138" s="50" t="s">
        <v>93</v>
      </c>
      <c r="K138" s="12">
        <v>0</v>
      </c>
      <c r="L138" s="38" t="s">
        <v>57</v>
      </c>
      <c r="M138" s="11">
        <v>0</v>
      </c>
    </row>
    <row r="139" spans="1:19" ht="17.25" customHeight="1">
      <c r="A139" s="32"/>
      <c r="B139" s="32"/>
      <c r="C139" s="331" t="s">
        <v>102</v>
      </c>
      <c r="D139" s="264">
        <v>39600</v>
      </c>
      <c r="E139" s="264">
        <f>M139</f>
        <v>39600</v>
      </c>
      <c r="F139" s="265">
        <f>M139</f>
        <v>39600</v>
      </c>
      <c r="G139" s="327">
        <f>F139-D139</f>
        <v>0</v>
      </c>
      <c r="H139" s="266">
        <f>M139</f>
        <v>39600</v>
      </c>
      <c r="I139" s="266"/>
      <c r="J139" s="280"/>
      <c r="K139" s="152"/>
      <c r="L139" s="153"/>
      <c r="M139" s="281">
        <f>M140+M141</f>
        <v>39600</v>
      </c>
      <c r="O139" s="204">
        <v>39600</v>
      </c>
      <c r="P139" s="213">
        <f>H139-O139</f>
        <v>0</v>
      </c>
      <c r="R139" s="31">
        <v>260400</v>
      </c>
    </row>
    <row r="140" spans="1:19" ht="17.25" customHeight="1">
      <c r="A140" s="32"/>
      <c r="B140" s="32"/>
      <c r="C140" s="32"/>
      <c r="D140" s="9"/>
      <c r="E140" s="9"/>
      <c r="F140" s="33"/>
      <c r="G140" s="49"/>
      <c r="H140" s="49"/>
      <c r="I140" s="49"/>
      <c r="J140" s="51" t="s">
        <v>163</v>
      </c>
      <c r="K140" s="12">
        <v>0</v>
      </c>
      <c r="L140" s="10" t="s">
        <v>120</v>
      </c>
      <c r="M140" s="11">
        <v>0</v>
      </c>
    </row>
    <row r="141" spans="1:19" ht="17.25" customHeight="1">
      <c r="A141" s="32"/>
      <c r="B141" s="32"/>
      <c r="C141" s="32"/>
      <c r="D141" s="9"/>
      <c r="E141" s="9"/>
      <c r="F141" s="33"/>
      <c r="G141" s="49"/>
      <c r="H141" s="49"/>
      <c r="I141" s="49"/>
      <c r="J141" s="51" t="s">
        <v>134</v>
      </c>
      <c r="K141" s="12" t="s">
        <v>324</v>
      </c>
      <c r="L141" s="10" t="s">
        <v>222</v>
      </c>
      <c r="M141" s="11">
        <v>39600</v>
      </c>
    </row>
    <row r="142" spans="1:19" ht="17.25" customHeight="1">
      <c r="A142" s="32"/>
      <c r="B142" s="32"/>
      <c r="C142" s="263" t="s">
        <v>103</v>
      </c>
      <c r="D142" s="264">
        <v>0</v>
      </c>
      <c r="E142" s="264">
        <v>0</v>
      </c>
      <c r="F142" s="265"/>
      <c r="G142" s="327">
        <f>F142-D142</f>
        <v>0</v>
      </c>
      <c r="H142" s="266"/>
      <c r="I142" s="265">
        <v>0</v>
      </c>
      <c r="J142" s="268"/>
      <c r="K142" s="152"/>
      <c r="L142" s="153"/>
      <c r="M142" s="283"/>
    </row>
    <row r="143" spans="1:19" ht="17.25" customHeight="1">
      <c r="A143" s="32"/>
      <c r="B143" s="32"/>
      <c r="C143" s="270"/>
      <c r="D143" s="271"/>
      <c r="E143" s="271"/>
      <c r="F143" s="206"/>
      <c r="G143" s="200"/>
      <c r="H143" s="200"/>
      <c r="I143" s="206"/>
      <c r="J143" s="333" t="s">
        <v>104</v>
      </c>
      <c r="K143" s="337"/>
      <c r="L143" s="337"/>
      <c r="M143" s="338"/>
    </row>
    <row r="144" spans="1:19" ht="17.25" customHeight="1">
      <c r="A144" s="519" t="s">
        <v>122</v>
      </c>
      <c r="B144" s="533"/>
      <c r="C144" s="520"/>
      <c r="D144" s="289">
        <f>D145+D148</f>
        <v>609124</v>
      </c>
      <c r="E144" s="289"/>
      <c r="F144" s="290">
        <f>F145+F148</f>
        <v>600962</v>
      </c>
      <c r="G144" s="290">
        <f>F144-D144</f>
        <v>-8162</v>
      </c>
      <c r="H144" s="290">
        <f>H145+H148</f>
        <v>0</v>
      </c>
      <c r="I144" s="290">
        <f>I145+I148</f>
        <v>600962</v>
      </c>
      <c r="J144" s="51"/>
      <c r="K144" s="12"/>
      <c r="L144" s="38"/>
      <c r="M144" s="208">
        <f>M145+M148</f>
        <v>600962</v>
      </c>
    </row>
    <row r="145" spans="1:13" ht="17.25" customHeight="1">
      <c r="A145" s="32"/>
      <c r="B145" s="531" t="s">
        <v>111</v>
      </c>
      <c r="C145" s="531"/>
      <c r="D145" s="323">
        <f>D146+D147</f>
        <v>609124</v>
      </c>
      <c r="E145" s="323">
        <f t="shared" ref="E145" si="8">L145</f>
        <v>0</v>
      </c>
      <c r="F145" s="323">
        <f>M145</f>
        <v>600962</v>
      </c>
      <c r="G145" s="323">
        <f>F145-D145</f>
        <v>-8162</v>
      </c>
      <c r="H145" s="323">
        <f>H146</f>
        <v>0</v>
      </c>
      <c r="I145" s="325">
        <f>I146+I147</f>
        <v>600962</v>
      </c>
      <c r="J145" s="320"/>
      <c r="K145" s="150"/>
      <c r="L145" s="151"/>
      <c r="M145" s="322">
        <f>M146+M147</f>
        <v>600962</v>
      </c>
    </row>
    <row r="146" spans="1:13" ht="17.25" customHeight="1">
      <c r="A146" s="32"/>
      <c r="B146" s="127"/>
      <c r="C146" s="263" t="s">
        <v>3</v>
      </c>
      <c r="D146" s="264">
        <v>8162</v>
      </c>
      <c r="E146" s="265">
        <f>M146</f>
        <v>0</v>
      </c>
      <c r="F146" s="264">
        <f>H146+I146</f>
        <v>0</v>
      </c>
      <c r="G146" s="264">
        <f>F146-D146</f>
        <v>-8162</v>
      </c>
      <c r="H146" s="264">
        <v>0</v>
      </c>
      <c r="I146" s="266">
        <v>0</v>
      </c>
      <c r="J146" s="333" t="s">
        <v>105</v>
      </c>
      <c r="K146" s="152"/>
      <c r="L146" s="153"/>
      <c r="M146" s="281">
        <v>0</v>
      </c>
    </row>
    <row r="147" spans="1:13" ht="17.25" customHeight="1">
      <c r="A147" s="32"/>
      <c r="B147" s="270"/>
      <c r="C147" s="270" t="s">
        <v>257</v>
      </c>
      <c r="D147" s="271">
        <v>600962</v>
      </c>
      <c r="E147" s="206"/>
      <c r="F147" s="271">
        <f>I147</f>
        <v>600962</v>
      </c>
      <c r="G147" s="327">
        <f>F147-D147</f>
        <v>0</v>
      </c>
      <c r="H147" s="200"/>
      <c r="I147" s="200">
        <v>600962</v>
      </c>
      <c r="J147" s="333" t="s">
        <v>258</v>
      </c>
      <c r="K147" s="339" t="s">
        <v>325</v>
      </c>
      <c r="L147" s="335"/>
      <c r="M147" s="149">
        <v>600962</v>
      </c>
    </row>
    <row r="148" spans="1:13" ht="17.25" customHeight="1">
      <c r="A148" s="32"/>
      <c r="B148" s="531" t="s">
        <v>106</v>
      </c>
      <c r="C148" s="531"/>
      <c r="D148" s="323">
        <f>D149</f>
        <v>0</v>
      </c>
      <c r="E148" s="323">
        <f>E149</f>
        <v>0</v>
      </c>
      <c r="F148" s="332">
        <f>F149</f>
        <v>0</v>
      </c>
      <c r="G148" s="325">
        <f>G149</f>
        <v>0</v>
      </c>
      <c r="H148" s="325">
        <f>H149</f>
        <v>0</v>
      </c>
      <c r="I148" s="325"/>
      <c r="J148" s="320"/>
      <c r="K148" s="150"/>
      <c r="L148" s="151"/>
      <c r="M148" s="322">
        <f>M149</f>
        <v>0</v>
      </c>
    </row>
    <row r="149" spans="1:13" ht="17.25" customHeight="1">
      <c r="A149" s="32"/>
      <c r="B149" s="127"/>
      <c r="C149" s="263" t="s">
        <v>3</v>
      </c>
      <c r="D149" s="264">
        <v>0</v>
      </c>
      <c r="E149" s="264">
        <f>M150</f>
        <v>0</v>
      </c>
      <c r="F149" s="265">
        <v>0</v>
      </c>
      <c r="G149" s="266">
        <f>F149-D149</f>
        <v>0</v>
      </c>
      <c r="H149" s="266">
        <v>0</v>
      </c>
      <c r="I149" s="266"/>
      <c r="J149" s="333" t="s">
        <v>105</v>
      </c>
      <c r="K149" s="152"/>
      <c r="L149" s="153"/>
      <c r="M149" s="283">
        <v>0</v>
      </c>
    </row>
    <row r="150" spans="1:13" ht="17.25" customHeight="1">
      <c r="A150" s="270"/>
      <c r="B150" s="270"/>
      <c r="C150" s="270" t="s">
        <v>257</v>
      </c>
      <c r="D150" s="271"/>
      <c r="E150" s="271"/>
      <c r="F150" s="206"/>
      <c r="G150" s="200"/>
      <c r="H150" s="200"/>
      <c r="I150" s="200"/>
      <c r="J150" s="333" t="s">
        <v>258</v>
      </c>
      <c r="K150" s="339"/>
      <c r="L150" s="335"/>
      <c r="M150" s="149">
        <v>0</v>
      </c>
    </row>
    <row r="151" spans="1:13" ht="17.25" customHeight="1">
      <c r="A151" s="356" t="s">
        <v>287</v>
      </c>
      <c r="B151" s="356"/>
      <c r="C151" s="356"/>
      <c r="D151" s="359">
        <f>D152</f>
        <v>0</v>
      </c>
      <c r="E151" s="359">
        <f t="shared" ref="E151:I151" si="9">E152</f>
        <v>0</v>
      </c>
      <c r="F151" s="359">
        <f t="shared" si="9"/>
        <v>6694969</v>
      </c>
      <c r="G151" s="359">
        <f t="shared" si="9"/>
        <v>6694969</v>
      </c>
      <c r="H151" s="359">
        <f t="shared" si="9"/>
        <v>6686795</v>
      </c>
      <c r="I151" s="359">
        <f t="shared" si="9"/>
        <v>8174</v>
      </c>
      <c r="J151" s="356"/>
      <c r="K151" s="356"/>
      <c r="L151" s="356"/>
      <c r="M151" s="359">
        <f>M152</f>
        <v>6694969</v>
      </c>
    </row>
    <row r="152" spans="1:13" ht="17.25" customHeight="1">
      <c r="A152" s="356"/>
      <c r="B152" s="355" t="s">
        <v>287</v>
      </c>
      <c r="C152" s="355"/>
      <c r="D152" s="332">
        <v>0</v>
      </c>
      <c r="E152" s="332"/>
      <c r="F152" s="332">
        <f>F153</f>
        <v>6694969</v>
      </c>
      <c r="G152" s="332">
        <f>F152-D152</f>
        <v>6694969</v>
      </c>
      <c r="H152" s="332">
        <f>H153</f>
        <v>6686795</v>
      </c>
      <c r="I152" s="332">
        <f>I153</f>
        <v>8174</v>
      </c>
      <c r="J152" s="355"/>
      <c r="K152" s="355"/>
      <c r="L152" s="355"/>
      <c r="M152" s="314">
        <f>M153</f>
        <v>6694969</v>
      </c>
    </row>
    <row r="153" spans="1:13" ht="17.25" customHeight="1">
      <c r="A153" s="356"/>
      <c r="B153" s="356"/>
      <c r="C153" s="356" t="s">
        <v>287</v>
      </c>
      <c r="D153" s="265">
        <v>0</v>
      </c>
      <c r="E153" s="265"/>
      <c r="F153" s="265">
        <f>H153+I153</f>
        <v>6694969</v>
      </c>
      <c r="G153" s="275">
        <f>F153-D153</f>
        <v>6694969</v>
      </c>
      <c r="H153" s="265">
        <v>6686795</v>
      </c>
      <c r="I153" s="265">
        <v>8174</v>
      </c>
      <c r="J153" s="333" t="s">
        <v>288</v>
      </c>
      <c r="K153" s="356"/>
      <c r="L153" s="356"/>
      <c r="M153" s="265">
        <v>6694969</v>
      </c>
    </row>
  </sheetData>
  <mergeCells count="24">
    <mergeCell ref="B127:C127"/>
    <mergeCell ref="B145:C145"/>
    <mergeCell ref="B148:C148"/>
    <mergeCell ref="B107:C107"/>
    <mergeCell ref="B69:C69"/>
    <mergeCell ref="A97:C97"/>
    <mergeCell ref="B98:C98"/>
    <mergeCell ref="B102:C102"/>
    <mergeCell ref="A106:C106"/>
    <mergeCell ref="A144:C144"/>
    <mergeCell ref="H3:I3"/>
    <mergeCell ref="J3:M4"/>
    <mergeCell ref="A3:C3"/>
    <mergeCell ref="D3:D4"/>
    <mergeCell ref="E3:E4"/>
    <mergeCell ref="F3:F4"/>
    <mergeCell ref="J5:M5"/>
    <mergeCell ref="A5:C5"/>
    <mergeCell ref="A6:C6"/>
    <mergeCell ref="B7:C7"/>
    <mergeCell ref="B44:C44"/>
    <mergeCell ref="B25:C25"/>
    <mergeCell ref="B39:C39"/>
    <mergeCell ref="B43:C43"/>
  </mergeCells>
  <phoneticPr fontId="3" type="noConversion"/>
  <pageMargins left="0.39370078740157483" right="0.39370078740157483" top="0.51181102362204722" bottom="0.39370078740157483" header="0.51181102362204722" footer="0.19685039370078741"/>
  <pageSetup paperSize="9" orientation="landscape" horizontalDpi="300" verticalDpi="300" r:id="rId1"/>
  <headerFooter alignWithMargins="0">
    <oddFooter>&amp;R2016년푸드마켓세출결산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663"/>
  <sheetViews>
    <sheetView workbookViewId="0">
      <selection sqref="A1:G2"/>
    </sheetView>
  </sheetViews>
  <sheetFormatPr defaultRowHeight="13.5"/>
  <cols>
    <col min="1" max="1" width="5.6640625" customWidth="1"/>
    <col min="2" max="2" width="17" customWidth="1"/>
    <col min="3" max="3" width="10.5546875" customWidth="1"/>
    <col min="4" max="4" width="36" customWidth="1"/>
    <col min="5" max="7" width="14.33203125" customWidth="1"/>
  </cols>
  <sheetData>
    <row r="1" spans="1:7" ht="39.75" customHeight="1">
      <c r="A1" s="534" t="s">
        <v>970</v>
      </c>
      <c r="B1" s="534"/>
      <c r="C1" s="534"/>
      <c r="D1" s="534"/>
      <c r="E1" s="534"/>
      <c r="F1" s="534"/>
      <c r="G1" s="534"/>
    </row>
    <row r="3" spans="1:7" ht="18" customHeight="1">
      <c r="A3" s="395" t="s">
        <v>364</v>
      </c>
      <c r="B3" s="395" t="s">
        <v>365</v>
      </c>
      <c r="C3" s="395" t="s">
        <v>366</v>
      </c>
      <c r="D3" s="395" t="s">
        <v>367</v>
      </c>
      <c r="E3" s="395" t="s">
        <v>368</v>
      </c>
      <c r="F3" s="395" t="s">
        <v>369</v>
      </c>
      <c r="G3" s="395" t="s">
        <v>370</v>
      </c>
    </row>
    <row r="4" spans="1:7" ht="18" customHeight="1">
      <c r="A4" s="396">
        <v>1</v>
      </c>
      <c r="B4" s="397"/>
      <c r="C4" s="398">
        <v>42373</v>
      </c>
      <c r="D4" s="399" t="s">
        <v>371</v>
      </c>
      <c r="E4" s="400">
        <v>8051</v>
      </c>
      <c r="F4" s="401">
        <v>0</v>
      </c>
      <c r="G4" s="402">
        <v>8051</v>
      </c>
    </row>
    <row r="5" spans="1:7" ht="18" customHeight="1">
      <c r="A5" s="403">
        <v>2</v>
      </c>
      <c r="B5" s="404"/>
      <c r="C5" s="405">
        <v>42389</v>
      </c>
      <c r="D5" s="406" t="s">
        <v>372</v>
      </c>
      <c r="E5" s="407">
        <v>0</v>
      </c>
      <c r="F5" s="408">
        <v>1076630</v>
      </c>
      <c r="G5" s="409">
        <v>-1068579</v>
      </c>
    </row>
    <row r="6" spans="1:7" ht="18" customHeight="1">
      <c r="A6" s="410">
        <v>3</v>
      </c>
      <c r="B6" s="404" t="s">
        <v>506</v>
      </c>
      <c r="C6" s="412">
        <v>42389</v>
      </c>
      <c r="D6" s="413" t="s">
        <v>373</v>
      </c>
      <c r="E6" s="414">
        <v>0</v>
      </c>
      <c r="F6" s="415">
        <v>6480</v>
      </c>
      <c r="G6" s="416">
        <v>-1075059</v>
      </c>
    </row>
    <row r="7" spans="1:7" ht="18" customHeight="1">
      <c r="A7" s="403">
        <v>4</v>
      </c>
      <c r="B7" s="404"/>
      <c r="C7" s="405">
        <v>42389</v>
      </c>
      <c r="D7" s="406" t="s">
        <v>374</v>
      </c>
      <c r="E7" s="407">
        <v>0</v>
      </c>
      <c r="F7" s="408">
        <v>5790</v>
      </c>
      <c r="G7" s="409">
        <v>-1080849</v>
      </c>
    </row>
    <row r="8" spans="1:7" ht="18" customHeight="1">
      <c r="A8" s="410">
        <v>5</v>
      </c>
      <c r="B8" s="411"/>
      <c r="C8" s="412">
        <v>42390</v>
      </c>
      <c r="D8" s="413" t="s">
        <v>375</v>
      </c>
      <c r="E8" s="414">
        <v>0</v>
      </c>
      <c r="F8" s="414">
        <v>22</v>
      </c>
      <c r="G8" s="416">
        <v>-1080871</v>
      </c>
    </row>
    <row r="9" spans="1:7" ht="18" customHeight="1">
      <c r="A9" s="403">
        <v>6</v>
      </c>
      <c r="B9" s="404"/>
      <c r="C9" s="405">
        <v>42390</v>
      </c>
      <c r="D9" s="406" t="s">
        <v>376</v>
      </c>
      <c r="E9" s="407">
        <v>0</v>
      </c>
      <c r="F9" s="408">
        <v>1045</v>
      </c>
      <c r="G9" s="409">
        <v>-1081916</v>
      </c>
    </row>
    <row r="10" spans="1:7" ht="18" customHeight="1">
      <c r="A10" s="410">
        <v>7</v>
      </c>
      <c r="B10" s="411"/>
      <c r="C10" s="412">
        <v>42390</v>
      </c>
      <c r="D10" s="413" t="s">
        <v>377</v>
      </c>
      <c r="E10" s="415">
        <v>1045</v>
      </c>
      <c r="F10" s="414">
        <v>0</v>
      </c>
      <c r="G10" s="416">
        <v>-1080871</v>
      </c>
    </row>
    <row r="11" spans="1:7" ht="18" customHeight="1">
      <c r="A11" s="403">
        <v>8</v>
      </c>
      <c r="B11" s="404"/>
      <c r="C11" s="405">
        <v>42390</v>
      </c>
      <c r="D11" s="406" t="s">
        <v>378</v>
      </c>
      <c r="E11" s="407">
        <v>22</v>
      </c>
      <c r="F11" s="407">
        <v>0</v>
      </c>
      <c r="G11" s="409">
        <v>-1080849</v>
      </c>
    </row>
    <row r="12" spans="1:7" ht="18" customHeight="1">
      <c r="A12" s="410">
        <v>9</v>
      </c>
      <c r="B12" s="411"/>
      <c r="C12" s="412">
        <v>42390</v>
      </c>
      <c r="D12" s="413" t="s">
        <v>379</v>
      </c>
      <c r="E12" s="414">
        <v>0</v>
      </c>
      <c r="F12" s="415">
        <v>-1083132</v>
      </c>
      <c r="G12" s="416">
        <v>2283</v>
      </c>
    </row>
    <row r="13" spans="1:7" ht="18" customHeight="1">
      <c r="A13" s="403">
        <v>10</v>
      </c>
      <c r="B13" s="404"/>
      <c r="C13" s="405">
        <v>42390</v>
      </c>
      <c r="D13" s="406" t="s">
        <v>380</v>
      </c>
      <c r="E13" s="407">
        <v>0</v>
      </c>
      <c r="F13" s="408">
        <v>-6835</v>
      </c>
      <c r="G13" s="409">
        <v>9118</v>
      </c>
    </row>
    <row r="14" spans="1:7" ht="18" customHeight="1">
      <c r="A14" s="410">
        <v>11</v>
      </c>
      <c r="B14" s="411"/>
      <c r="C14" s="412">
        <v>42391</v>
      </c>
      <c r="D14" s="413" t="s">
        <v>381</v>
      </c>
      <c r="E14" s="414">
        <v>0</v>
      </c>
      <c r="F14" s="415">
        <v>66000</v>
      </c>
      <c r="G14" s="416">
        <v>-56882</v>
      </c>
    </row>
    <row r="15" spans="1:7" ht="18" customHeight="1">
      <c r="A15" s="403">
        <v>12</v>
      </c>
      <c r="B15" s="404"/>
      <c r="C15" s="405">
        <v>42391</v>
      </c>
      <c r="D15" s="406" t="s">
        <v>382</v>
      </c>
      <c r="E15" s="408">
        <v>9763000</v>
      </c>
      <c r="F15" s="407">
        <v>0</v>
      </c>
      <c r="G15" s="409">
        <v>9706118</v>
      </c>
    </row>
    <row r="16" spans="1:7" ht="18" customHeight="1">
      <c r="A16" s="410">
        <v>13</v>
      </c>
      <c r="B16" s="411"/>
      <c r="C16" s="412">
        <v>42391</v>
      </c>
      <c r="D16" s="413" t="s">
        <v>383</v>
      </c>
      <c r="E16" s="415">
        <v>13180000</v>
      </c>
      <c r="F16" s="414">
        <v>0</v>
      </c>
      <c r="G16" s="416">
        <v>22886118</v>
      </c>
    </row>
    <row r="17" spans="1:7" ht="18" customHeight="1">
      <c r="A17" s="403">
        <v>14</v>
      </c>
      <c r="B17" s="404"/>
      <c r="C17" s="405">
        <v>42394</v>
      </c>
      <c r="D17" s="406" t="s">
        <v>384</v>
      </c>
      <c r="E17" s="407">
        <v>0</v>
      </c>
      <c r="F17" s="408">
        <v>2528000</v>
      </c>
      <c r="G17" s="409">
        <v>20358118</v>
      </c>
    </row>
    <row r="18" spans="1:7" ht="18" customHeight="1">
      <c r="A18" s="410">
        <v>15</v>
      </c>
      <c r="B18" s="411"/>
      <c r="C18" s="412">
        <v>42394</v>
      </c>
      <c r="D18" s="413" t="s">
        <v>385</v>
      </c>
      <c r="E18" s="414">
        <v>0</v>
      </c>
      <c r="F18" s="415">
        <v>120000</v>
      </c>
      <c r="G18" s="416">
        <v>20238118</v>
      </c>
    </row>
    <row r="19" spans="1:7" ht="18" customHeight="1">
      <c r="A19" s="403">
        <v>16</v>
      </c>
      <c r="B19" s="404"/>
      <c r="C19" s="405">
        <v>42394</v>
      </c>
      <c r="D19" s="406" t="s">
        <v>386</v>
      </c>
      <c r="E19" s="407">
        <v>0</v>
      </c>
      <c r="F19" s="408">
        <v>257900</v>
      </c>
      <c r="G19" s="409">
        <v>19980218</v>
      </c>
    </row>
    <row r="20" spans="1:7" ht="18" customHeight="1">
      <c r="A20" s="410">
        <v>17</v>
      </c>
      <c r="B20" s="411"/>
      <c r="C20" s="412">
        <v>42394</v>
      </c>
      <c r="D20" s="413" t="s">
        <v>387</v>
      </c>
      <c r="E20" s="414">
        <v>0</v>
      </c>
      <c r="F20" s="415">
        <v>220667</v>
      </c>
      <c r="G20" s="416">
        <v>19759551</v>
      </c>
    </row>
    <row r="21" spans="1:7" ht="18" customHeight="1">
      <c r="A21" s="403">
        <v>18</v>
      </c>
      <c r="B21" s="404"/>
      <c r="C21" s="405">
        <v>42394</v>
      </c>
      <c r="D21" s="406" t="s">
        <v>388</v>
      </c>
      <c r="E21" s="407">
        <v>0</v>
      </c>
      <c r="F21" s="408">
        <v>660000</v>
      </c>
      <c r="G21" s="409">
        <v>19099551</v>
      </c>
    </row>
    <row r="22" spans="1:7" ht="18" customHeight="1">
      <c r="A22" s="410">
        <v>19</v>
      </c>
      <c r="B22" s="411"/>
      <c r="C22" s="412">
        <v>42394</v>
      </c>
      <c r="D22" s="413" t="s">
        <v>389</v>
      </c>
      <c r="E22" s="414">
        <v>0</v>
      </c>
      <c r="F22" s="415">
        <v>36482</v>
      </c>
      <c r="G22" s="416">
        <v>19063069</v>
      </c>
    </row>
    <row r="23" spans="1:7" ht="18" customHeight="1">
      <c r="A23" s="403">
        <v>20</v>
      </c>
      <c r="B23" s="404"/>
      <c r="C23" s="405">
        <v>42394</v>
      </c>
      <c r="D23" s="406" t="s">
        <v>390</v>
      </c>
      <c r="E23" s="407">
        <v>0</v>
      </c>
      <c r="F23" s="408">
        <v>53210</v>
      </c>
      <c r="G23" s="409">
        <v>19009859</v>
      </c>
    </row>
    <row r="24" spans="1:7" ht="18" customHeight="1">
      <c r="A24" s="410">
        <v>21</v>
      </c>
      <c r="B24" s="411"/>
      <c r="C24" s="412">
        <v>42394</v>
      </c>
      <c r="D24" s="413" t="s">
        <v>391</v>
      </c>
      <c r="E24" s="414">
        <v>0</v>
      </c>
      <c r="F24" s="415">
        <v>658680</v>
      </c>
      <c r="G24" s="416">
        <v>18351179</v>
      </c>
    </row>
    <row r="25" spans="1:7" ht="18" customHeight="1">
      <c r="A25" s="403">
        <v>22</v>
      </c>
      <c r="B25" s="404"/>
      <c r="C25" s="405">
        <v>42394</v>
      </c>
      <c r="D25" s="406" t="s">
        <v>392</v>
      </c>
      <c r="E25" s="407">
        <v>0</v>
      </c>
      <c r="F25" s="408">
        <v>68360</v>
      </c>
      <c r="G25" s="409">
        <v>18282819</v>
      </c>
    </row>
    <row r="26" spans="1:7" ht="18" customHeight="1">
      <c r="A26" s="410">
        <v>23</v>
      </c>
      <c r="B26" s="421"/>
      <c r="C26" s="412">
        <v>42394</v>
      </c>
      <c r="D26" s="413" t="s">
        <v>393</v>
      </c>
      <c r="E26" s="414">
        <v>0</v>
      </c>
      <c r="F26" s="415">
        <v>-57640</v>
      </c>
      <c r="G26" s="416">
        <v>18340459</v>
      </c>
    </row>
    <row r="27" spans="1:7" ht="18" customHeight="1">
      <c r="A27" s="403">
        <v>24</v>
      </c>
      <c r="B27" s="434"/>
      <c r="C27" s="405">
        <v>42395</v>
      </c>
      <c r="D27" s="406" t="s">
        <v>394</v>
      </c>
      <c r="E27" s="407">
        <v>0</v>
      </c>
      <c r="F27" s="408">
        <v>58000</v>
      </c>
      <c r="G27" s="409">
        <v>18282459</v>
      </c>
    </row>
    <row r="28" spans="1:7" ht="18" customHeight="1">
      <c r="A28" s="410">
        <v>25</v>
      </c>
      <c r="B28" s="411"/>
      <c r="C28" s="412">
        <v>42395</v>
      </c>
      <c r="D28" s="413" t="s">
        <v>395</v>
      </c>
      <c r="E28" s="414">
        <v>0</v>
      </c>
      <c r="F28" s="415">
        <v>34000</v>
      </c>
      <c r="G28" s="416">
        <v>18248459</v>
      </c>
    </row>
    <row r="29" spans="1:7" ht="18" customHeight="1">
      <c r="A29" s="403">
        <v>26</v>
      </c>
      <c r="B29" s="404" t="s">
        <v>506</v>
      </c>
      <c r="C29" s="405">
        <v>42396</v>
      </c>
      <c r="D29" s="406" t="s">
        <v>396</v>
      </c>
      <c r="E29" s="407">
        <v>0</v>
      </c>
      <c r="F29" s="408">
        <v>66000</v>
      </c>
      <c r="G29" s="409">
        <v>18182459</v>
      </c>
    </row>
    <row r="30" spans="1:7" ht="18" customHeight="1">
      <c r="A30" s="410">
        <v>27</v>
      </c>
      <c r="B30" s="411"/>
      <c r="C30" s="412">
        <v>42396</v>
      </c>
      <c r="D30" s="413" t="s">
        <v>397</v>
      </c>
      <c r="E30" s="414">
        <v>0</v>
      </c>
      <c r="F30" s="415">
        <v>22000</v>
      </c>
      <c r="G30" s="416">
        <v>18160459</v>
      </c>
    </row>
    <row r="31" spans="1:7" ht="18" customHeight="1">
      <c r="A31" s="403">
        <v>28</v>
      </c>
      <c r="B31" s="404"/>
      <c r="C31" s="405">
        <v>42396</v>
      </c>
      <c r="D31" s="406" t="s">
        <v>398</v>
      </c>
      <c r="E31" s="407">
        <v>0</v>
      </c>
      <c r="F31" s="408">
        <v>110000</v>
      </c>
      <c r="G31" s="409">
        <v>18050459</v>
      </c>
    </row>
    <row r="32" spans="1:7" ht="18" customHeight="1">
      <c r="A32" s="410">
        <v>29</v>
      </c>
      <c r="B32" s="411"/>
      <c r="C32" s="412">
        <v>42397</v>
      </c>
      <c r="D32" s="413" t="s">
        <v>399</v>
      </c>
      <c r="E32" s="414">
        <v>0</v>
      </c>
      <c r="F32" s="415">
        <v>37550</v>
      </c>
      <c r="G32" s="416">
        <v>18012909</v>
      </c>
    </row>
    <row r="33" spans="1:7" ht="18" customHeight="1">
      <c r="A33" s="403">
        <v>30</v>
      </c>
      <c r="B33" s="404"/>
      <c r="C33" s="405">
        <v>42397</v>
      </c>
      <c r="D33" s="406" t="s">
        <v>400</v>
      </c>
      <c r="E33" s="407">
        <v>0</v>
      </c>
      <c r="F33" s="408">
        <v>14840</v>
      </c>
      <c r="G33" s="409">
        <v>17998069</v>
      </c>
    </row>
    <row r="34" spans="1:7" ht="18" customHeight="1">
      <c r="A34" s="410">
        <v>31</v>
      </c>
      <c r="B34" s="411"/>
      <c r="C34" s="412">
        <v>42397</v>
      </c>
      <c r="D34" s="413" t="s">
        <v>401</v>
      </c>
      <c r="E34" s="414">
        <v>0</v>
      </c>
      <c r="F34" s="415">
        <v>66000</v>
      </c>
      <c r="G34" s="416">
        <v>17932069</v>
      </c>
    </row>
    <row r="35" spans="1:7" ht="18" customHeight="1">
      <c r="A35" s="403">
        <v>32</v>
      </c>
      <c r="B35" s="404"/>
      <c r="C35" s="405">
        <v>42397</v>
      </c>
      <c r="D35" s="406" t="s">
        <v>402</v>
      </c>
      <c r="E35" s="407">
        <v>0</v>
      </c>
      <c r="F35" s="408">
        <v>-66000</v>
      </c>
      <c r="G35" s="409">
        <v>17998069</v>
      </c>
    </row>
    <row r="36" spans="1:7" ht="18" customHeight="1">
      <c r="A36" s="410">
        <v>33</v>
      </c>
      <c r="B36" s="411"/>
      <c r="C36" s="412">
        <v>42397</v>
      </c>
      <c r="D36" s="413" t="s">
        <v>403</v>
      </c>
      <c r="E36" s="414">
        <v>0</v>
      </c>
      <c r="F36" s="415">
        <v>-53210</v>
      </c>
      <c r="G36" s="416">
        <v>18051279</v>
      </c>
    </row>
    <row r="37" spans="1:7" ht="18" customHeight="1">
      <c r="A37" s="403">
        <v>34</v>
      </c>
      <c r="B37" s="404"/>
      <c r="C37" s="405">
        <v>42397</v>
      </c>
      <c r="D37" s="406" t="s">
        <v>404</v>
      </c>
      <c r="E37" s="407">
        <v>0</v>
      </c>
      <c r="F37" s="408">
        <v>-14290</v>
      </c>
      <c r="G37" s="409">
        <v>18065569</v>
      </c>
    </row>
    <row r="38" spans="1:7" ht="18" customHeight="1">
      <c r="A38" s="410">
        <v>35</v>
      </c>
      <c r="B38" s="411"/>
      <c r="C38" s="412">
        <v>42398</v>
      </c>
      <c r="D38" s="413" t="s">
        <v>405</v>
      </c>
      <c r="E38" s="414">
        <v>0</v>
      </c>
      <c r="F38" s="415">
        <v>55000</v>
      </c>
      <c r="G38" s="416">
        <v>18010569</v>
      </c>
    </row>
    <row r="39" spans="1:7" ht="18" customHeight="1">
      <c r="A39" s="403">
        <v>36</v>
      </c>
      <c r="B39" s="404"/>
      <c r="C39" s="405">
        <v>42402</v>
      </c>
      <c r="D39" s="406" t="s">
        <v>406</v>
      </c>
      <c r="E39" s="407">
        <v>0</v>
      </c>
      <c r="F39" s="408">
        <v>60000</v>
      </c>
      <c r="G39" s="409">
        <v>17950569</v>
      </c>
    </row>
    <row r="40" spans="1:7" ht="18" customHeight="1">
      <c r="A40" s="410">
        <v>37</v>
      </c>
      <c r="B40" s="411"/>
      <c r="C40" s="412">
        <v>42403</v>
      </c>
      <c r="D40" s="413" t="s">
        <v>407</v>
      </c>
      <c r="E40" s="414">
        <v>0</v>
      </c>
      <c r="F40" s="415">
        <v>1516800</v>
      </c>
      <c r="G40" s="416">
        <v>16433769</v>
      </c>
    </row>
    <row r="41" spans="1:7" ht="18" customHeight="1">
      <c r="A41" s="403">
        <v>38</v>
      </c>
      <c r="B41" s="404"/>
      <c r="C41" s="405">
        <v>42403</v>
      </c>
      <c r="D41" s="406" t="s">
        <v>408</v>
      </c>
      <c r="E41" s="407">
        <v>0</v>
      </c>
      <c r="F41" s="408">
        <v>5000</v>
      </c>
      <c r="G41" s="409">
        <v>16428769</v>
      </c>
    </row>
    <row r="42" spans="1:7" ht="18" customHeight="1">
      <c r="A42" s="410">
        <v>39</v>
      </c>
      <c r="B42" s="411"/>
      <c r="C42" s="412">
        <v>42405</v>
      </c>
      <c r="D42" s="413" t="s">
        <v>409</v>
      </c>
      <c r="E42" s="414">
        <v>0</v>
      </c>
      <c r="F42" s="415">
        <v>66000</v>
      </c>
      <c r="G42" s="416">
        <v>16362769</v>
      </c>
    </row>
    <row r="43" spans="1:7" ht="18" customHeight="1">
      <c r="A43" s="403">
        <v>40</v>
      </c>
      <c r="B43" s="404"/>
      <c r="C43" s="405">
        <v>42412</v>
      </c>
      <c r="D43" s="406" t="s">
        <v>410</v>
      </c>
      <c r="E43" s="407">
        <v>0</v>
      </c>
      <c r="F43" s="408">
        <v>179710</v>
      </c>
      <c r="G43" s="409">
        <v>16183059</v>
      </c>
    </row>
    <row r="44" spans="1:7" ht="18" customHeight="1">
      <c r="A44" s="410">
        <v>41</v>
      </c>
      <c r="B44" s="411"/>
      <c r="C44" s="412">
        <v>42415</v>
      </c>
      <c r="D44" s="413" t="s">
        <v>411</v>
      </c>
      <c r="E44" s="414">
        <v>0</v>
      </c>
      <c r="F44" s="415">
        <v>36482</v>
      </c>
      <c r="G44" s="416">
        <v>16146577</v>
      </c>
    </row>
    <row r="45" spans="1:7" ht="18" customHeight="1">
      <c r="A45" s="403">
        <v>42</v>
      </c>
      <c r="B45" s="404"/>
      <c r="C45" s="405">
        <v>42416</v>
      </c>
      <c r="D45" s="406" t="s">
        <v>412</v>
      </c>
      <c r="E45" s="407">
        <v>0</v>
      </c>
      <c r="F45" s="408">
        <v>-14290</v>
      </c>
      <c r="G45" s="409">
        <v>16160867</v>
      </c>
    </row>
    <row r="46" spans="1:7" ht="18" customHeight="1">
      <c r="A46" s="410">
        <v>43</v>
      </c>
      <c r="B46" s="411"/>
      <c r="C46" s="412">
        <v>42417</v>
      </c>
      <c r="D46" s="413" t="s">
        <v>413</v>
      </c>
      <c r="E46" s="414">
        <v>0</v>
      </c>
      <c r="F46" s="415">
        <v>40600</v>
      </c>
      <c r="G46" s="416">
        <v>16120267</v>
      </c>
    </row>
    <row r="47" spans="1:7" ht="18" customHeight="1">
      <c r="A47" s="403">
        <v>44</v>
      </c>
      <c r="B47" s="404"/>
      <c r="C47" s="405">
        <v>42417</v>
      </c>
      <c r="D47" s="406" t="s">
        <v>414</v>
      </c>
      <c r="E47" s="407">
        <v>0</v>
      </c>
      <c r="F47" s="408">
        <v>10070</v>
      </c>
      <c r="G47" s="409">
        <v>16110197</v>
      </c>
    </row>
    <row r="48" spans="1:7" ht="18" customHeight="1">
      <c r="A48" s="410">
        <v>45</v>
      </c>
      <c r="B48" s="411"/>
      <c r="C48" s="412">
        <v>42417</v>
      </c>
      <c r="D48" s="413" t="s">
        <v>415</v>
      </c>
      <c r="E48" s="414">
        <v>0</v>
      </c>
      <c r="F48" s="415">
        <v>10000</v>
      </c>
      <c r="G48" s="416">
        <v>16100197</v>
      </c>
    </row>
    <row r="49" spans="1:7" ht="18" customHeight="1">
      <c r="A49" s="403">
        <v>46</v>
      </c>
      <c r="B49" s="404"/>
      <c r="C49" s="405">
        <v>42418</v>
      </c>
      <c r="D49" s="406" t="s">
        <v>416</v>
      </c>
      <c r="E49" s="407">
        <v>0</v>
      </c>
      <c r="F49" s="408">
        <v>56000</v>
      </c>
      <c r="G49" s="409">
        <v>16044197</v>
      </c>
    </row>
    <row r="50" spans="1:7" ht="18" customHeight="1">
      <c r="A50" s="410">
        <v>47</v>
      </c>
      <c r="B50" s="411"/>
      <c r="C50" s="412">
        <v>42419</v>
      </c>
      <c r="D50" s="413" t="s">
        <v>417</v>
      </c>
      <c r="E50" s="414">
        <v>0</v>
      </c>
      <c r="F50" s="415">
        <v>50000</v>
      </c>
      <c r="G50" s="416">
        <v>15994197</v>
      </c>
    </row>
    <row r="51" spans="1:7" ht="18" customHeight="1">
      <c r="A51" s="403">
        <v>48</v>
      </c>
      <c r="B51" s="404"/>
      <c r="C51" s="405">
        <v>42419</v>
      </c>
      <c r="D51" s="406" t="s">
        <v>418</v>
      </c>
      <c r="E51" s="407">
        <v>0</v>
      </c>
      <c r="F51" s="408">
        <v>50000</v>
      </c>
      <c r="G51" s="409">
        <v>15944197</v>
      </c>
    </row>
    <row r="52" spans="1:7" ht="18" customHeight="1">
      <c r="A52" s="410">
        <v>49</v>
      </c>
      <c r="B52" s="421"/>
      <c r="C52" s="412">
        <v>42422</v>
      </c>
      <c r="D52" s="413" t="s">
        <v>419</v>
      </c>
      <c r="E52" s="414">
        <v>0</v>
      </c>
      <c r="F52" s="415">
        <v>6700</v>
      </c>
      <c r="G52" s="416">
        <v>15937497</v>
      </c>
    </row>
    <row r="53" spans="1:7" ht="18" customHeight="1">
      <c r="A53" s="403">
        <v>50</v>
      </c>
      <c r="B53" s="434"/>
      <c r="C53" s="405">
        <v>42422</v>
      </c>
      <c r="D53" s="406" t="s">
        <v>415</v>
      </c>
      <c r="E53" s="407">
        <v>0</v>
      </c>
      <c r="F53" s="408">
        <v>75000</v>
      </c>
      <c r="G53" s="409">
        <v>15862497</v>
      </c>
    </row>
    <row r="54" spans="1:7" ht="18" customHeight="1">
      <c r="A54" s="410">
        <v>51</v>
      </c>
      <c r="B54" s="411"/>
      <c r="C54" s="412">
        <v>42424</v>
      </c>
      <c r="D54" s="413" t="s">
        <v>420</v>
      </c>
      <c r="E54" s="414">
        <v>0</v>
      </c>
      <c r="F54" s="415">
        <v>30000</v>
      </c>
      <c r="G54" s="416">
        <v>15832497</v>
      </c>
    </row>
    <row r="55" spans="1:7" ht="18" customHeight="1">
      <c r="A55" s="403">
        <v>52</v>
      </c>
      <c r="B55" s="404" t="s">
        <v>506</v>
      </c>
      <c r="C55" s="405">
        <v>42424</v>
      </c>
      <c r="D55" s="406" t="s">
        <v>421</v>
      </c>
      <c r="E55" s="407">
        <v>0</v>
      </c>
      <c r="F55" s="408">
        <v>76200</v>
      </c>
      <c r="G55" s="409">
        <v>15756297</v>
      </c>
    </row>
    <row r="56" spans="1:7" ht="18" customHeight="1">
      <c r="A56" s="410">
        <v>53</v>
      </c>
      <c r="B56" s="411"/>
      <c r="C56" s="412">
        <v>42425</v>
      </c>
      <c r="D56" s="413" t="s">
        <v>422</v>
      </c>
      <c r="E56" s="414">
        <v>0</v>
      </c>
      <c r="F56" s="415">
        <v>2528000</v>
      </c>
      <c r="G56" s="416">
        <v>13228297</v>
      </c>
    </row>
    <row r="57" spans="1:7" ht="18" customHeight="1">
      <c r="A57" s="403">
        <v>54</v>
      </c>
      <c r="B57" s="404"/>
      <c r="C57" s="405">
        <v>42425</v>
      </c>
      <c r="D57" s="406" t="s">
        <v>423</v>
      </c>
      <c r="E57" s="407">
        <v>0</v>
      </c>
      <c r="F57" s="408">
        <v>120000</v>
      </c>
      <c r="G57" s="409">
        <v>13108297</v>
      </c>
    </row>
    <row r="58" spans="1:7" ht="18" customHeight="1">
      <c r="A58" s="410">
        <v>55</v>
      </c>
      <c r="B58" s="411"/>
      <c r="C58" s="412">
        <v>42425</v>
      </c>
      <c r="D58" s="413" t="s">
        <v>424</v>
      </c>
      <c r="E58" s="414">
        <v>0</v>
      </c>
      <c r="F58" s="415">
        <v>405640</v>
      </c>
      <c r="G58" s="416">
        <v>12702657</v>
      </c>
    </row>
    <row r="59" spans="1:7" ht="18" customHeight="1">
      <c r="A59" s="403">
        <v>56</v>
      </c>
      <c r="B59" s="404"/>
      <c r="C59" s="405">
        <v>42425</v>
      </c>
      <c r="D59" s="406" t="s">
        <v>425</v>
      </c>
      <c r="E59" s="407">
        <v>0</v>
      </c>
      <c r="F59" s="408">
        <v>347067</v>
      </c>
      <c r="G59" s="409">
        <v>12355590</v>
      </c>
    </row>
    <row r="60" spans="1:7" ht="18" customHeight="1">
      <c r="A60" s="410">
        <v>57</v>
      </c>
      <c r="B60" s="411"/>
      <c r="C60" s="412">
        <v>42425</v>
      </c>
      <c r="D60" s="413" t="s">
        <v>426</v>
      </c>
      <c r="E60" s="414">
        <v>0</v>
      </c>
      <c r="F60" s="415">
        <v>660000</v>
      </c>
      <c r="G60" s="416">
        <v>11695590</v>
      </c>
    </row>
    <row r="61" spans="1:7" ht="18" customHeight="1">
      <c r="A61" s="403">
        <v>58</v>
      </c>
      <c r="B61" s="404"/>
      <c r="C61" s="405">
        <v>42425</v>
      </c>
      <c r="D61" s="406" t="s">
        <v>427</v>
      </c>
      <c r="E61" s="407">
        <v>0</v>
      </c>
      <c r="F61" s="408">
        <v>23800</v>
      </c>
      <c r="G61" s="409">
        <v>11671790</v>
      </c>
    </row>
    <row r="62" spans="1:7" ht="18" customHeight="1">
      <c r="A62" s="410">
        <v>59</v>
      </c>
      <c r="B62" s="411"/>
      <c r="C62" s="412">
        <v>42425</v>
      </c>
      <c r="D62" s="413" t="s">
        <v>428</v>
      </c>
      <c r="E62" s="414">
        <v>0</v>
      </c>
      <c r="F62" s="415">
        <v>13800</v>
      </c>
      <c r="G62" s="416">
        <v>11657990</v>
      </c>
    </row>
    <row r="63" spans="1:7" ht="18" customHeight="1">
      <c r="A63" s="403">
        <v>60</v>
      </c>
      <c r="B63" s="404"/>
      <c r="C63" s="405">
        <v>42425</v>
      </c>
      <c r="D63" s="406" t="s">
        <v>429</v>
      </c>
      <c r="E63" s="407">
        <v>0</v>
      </c>
      <c r="F63" s="408">
        <v>23310</v>
      </c>
      <c r="G63" s="409">
        <v>11634680</v>
      </c>
    </row>
    <row r="64" spans="1:7" ht="18" customHeight="1">
      <c r="A64" s="410">
        <v>61</v>
      </c>
      <c r="B64" s="411"/>
      <c r="C64" s="412">
        <v>42432</v>
      </c>
      <c r="D64" s="413" t="s">
        <v>430</v>
      </c>
      <c r="E64" s="414">
        <v>0</v>
      </c>
      <c r="F64" s="415">
        <v>217496</v>
      </c>
      <c r="G64" s="416">
        <v>11417184</v>
      </c>
    </row>
    <row r="65" spans="1:7" ht="18" customHeight="1">
      <c r="A65" s="403">
        <v>62</v>
      </c>
      <c r="B65" s="404"/>
      <c r="C65" s="405">
        <v>42432</v>
      </c>
      <c r="D65" s="406" t="s">
        <v>431</v>
      </c>
      <c r="E65" s="407">
        <v>0</v>
      </c>
      <c r="F65" s="408">
        <v>-23310</v>
      </c>
      <c r="G65" s="409">
        <v>11440494</v>
      </c>
    </row>
    <row r="66" spans="1:7" ht="18" customHeight="1">
      <c r="A66" s="410">
        <v>63</v>
      </c>
      <c r="B66" s="411"/>
      <c r="C66" s="412">
        <v>42436</v>
      </c>
      <c r="D66" s="413" t="s">
        <v>432</v>
      </c>
      <c r="E66" s="414">
        <v>0</v>
      </c>
      <c r="F66" s="415">
        <v>66000</v>
      </c>
      <c r="G66" s="416">
        <v>11374494</v>
      </c>
    </row>
    <row r="67" spans="1:7" ht="18" customHeight="1">
      <c r="A67" s="403">
        <v>64</v>
      </c>
      <c r="B67" s="404"/>
      <c r="C67" s="405">
        <v>42436</v>
      </c>
      <c r="D67" s="406" t="s">
        <v>433</v>
      </c>
      <c r="E67" s="407">
        <v>0</v>
      </c>
      <c r="F67" s="408">
        <v>11000</v>
      </c>
      <c r="G67" s="409">
        <v>11363494</v>
      </c>
    </row>
    <row r="68" spans="1:7" ht="18" customHeight="1">
      <c r="A68" s="410">
        <v>65</v>
      </c>
      <c r="B68" s="411"/>
      <c r="C68" s="412">
        <v>42436</v>
      </c>
      <c r="D68" s="413" t="s">
        <v>434</v>
      </c>
      <c r="E68" s="414">
        <v>0</v>
      </c>
      <c r="F68" s="415">
        <v>10000</v>
      </c>
      <c r="G68" s="416">
        <v>11353494</v>
      </c>
    </row>
    <row r="69" spans="1:7" ht="18" customHeight="1">
      <c r="A69" s="403">
        <v>66</v>
      </c>
      <c r="B69" s="404"/>
      <c r="C69" s="405">
        <v>42438</v>
      </c>
      <c r="D69" s="406" t="s">
        <v>435</v>
      </c>
      <c r="E69" s="407">
        <v>0</v>
      </c>
      <c r="F69" s="408">
        <v>40000</v>
      </c>
      <c r="G69" s="409">
        <v>11313494</v>
      </c>
    </row>
    <row r="70" spans="1:7" ht="18" customHeight="1">
      <c r="A70" s="410">
        <v>67</v>
      </c>
      <c r="B70" s="411"/>
      <c r="C70" s="412">
        <v>42439</v>
      </c>
      <c r="D70" s="413" t="s">
        <v>436</v>
      </c>
      <c r="E70" s="414">
        <v>0</v>
      </c>
      <c r="F70" s="415">
        <v>172270</v>
      </c>
      <c r="G70" s="416">
        <v>11141224</v>
      </c>
    </row>
    <row r="71" spans="1:7" ht="18" customHeight="1">
      <c r="A71" s="403">
        <v>68</v>
      </c>
      <c r="B71" s="404"/>
      <c r="C71" s="405">
        <v>42447</v>
      </c>
      <c r="D71" s="406" t="s">
        <v>417</v>
      </c>
      <c r="E71" s="407">
        <v>0</v>
      </c>
      <c r="F71" s="408">
        <v>50000</v>
      </c>
      <c r="G71" s="409">
        <v>11091224</v>
      </c>
    </row>
    <row r="72" spans="1:7" ht="18" customHeight="1">
      <c r="A72" s="410">
        <v>69</v>
      </c>
      <c r="B72" s="411"/>
      <c r="C72" s="412">
        <v>42451</v>
      </c>
      <c r="D72" s="413" t="s">
        <v>437</v>
      </c>
      <c r="E72" s="414">
        <v>0</v>
      </c>
      <c r="F72" s="415">
        <v>13000</v>
      </c>
      <c r="G72" s="416">
        <v>11078224</v>
      </c>
    </row>
    <row r="73" spans="1:7" ht="18" customHeight="1">
      <c r="A73" s="403">
        <v>70</v>
      </c>
      <c r="B73" s="404"/>
      <c r="C73" s="405">
        <v>42451</v>
      </c>
      <c r="D73" s="406" t="s">
        <v>438</v>
      </c>
      <c r="E73" s="407">
        <v>0</v>
      </c>
      <c r="F73" s="408">
        <v>38100</v>
      </c>
      <c r="G73" s="409">
        <v>11040124</v>
      </c>
    </row>
    <row r="74" spans="1:7" ht="18" customHeight="1">
      <c r="A74" s="410">
        <v>71</v>
      </c>
      <c r="B74" s="411"/>
      <c r="C74" s="412">
        <v>42452</v>
      </c>
      <c r="D74" s="413" t="s">
        <v>439</v>
      </c>
      <c r="E74" s="414">
        <v>0</v>
      </c>
      <c r="F74" s="415">
        <v>39830</v>
      </c>
      <c r="G74" s="416">
        <v>11000294</v>
      </c>
    </row>
    <row r="75" spans="1:7" ht="18" customHeight="1">
      <c r="A75" s="403">
        <v>72</v>
      </c>
      <c r="B75" s="404"/>
      <c r="C75" s="405">
        <v>42452</v>
      </c>
      <c r="D75" s="406" t="s">
        <v>440</v>
      </c>
      <c r="E75" s="407">
        <v>0</v>
      </c>
      <c r="F75" s="408">
        <v>10070</v>
      </c>
      <c r="G75" s="409">
        <v>10990224</v>
      </c>
    </row>
    <row r="76" spans="1:7" ht="18" customHeight="1">
      <c r="A76" s="410">
        <v>73</v>
      </c>
      <c r="B76" s="411"/>
      <c r="C76" s="412">
        <v>42454</v>
      </c>
      <c r="D76" s="413" t="s">
        <v>441</v>
      </c>
      <c r="E76" s="414">
        <v>0</v>
      </c>
      <c r="F76" s="415">
        <v>2528000</v>
      </c>
      <c r="G76" s="416">
        <v>8462224</v>
      </c>
    </row>
    <row r="77" spans="1:7" ht="18" customHeight="1">
      <c r="A77" s="403">
        <v>74</v>
      </c>
      <c r="B77" s="404"/>
      <c r="C77" s="405">
        <v>42454</v>
      </c>
      <c r="D77" s="406" t="s">
        <v>442</v>
      </c>
      <c r="E77" s="407">
        <v>0</v>
      </c>
      <c r="F77" s="408">
        <v>120000</v>
      </c>
      <c r="G77" s="409">
        <v>8342224</v>
      </c>
    </row>
    <row r="78" spans="1:7" ht="18" customHeight="1">
      <c r="A78" s="410">
        <v>75</v>
      </c>
      <c r="B78" s="421"/>
      <c r="C78" s="412">
        <v>42454</v>
      </c>
      <c r="D78" s="413" t="s">
        <v>443</v>
      </c>
      <c r="E78" s="414">
        <v>0</v>
      </c>
      <c r="F78" s="415">
        <v>256010</v>
      </c>
      <c r="G78" s="416">
        <v>8086214</v>
      </c>
    </row>
    <row r="79" spans="1:7" ht="18" customHeight="1">
      <c r="A79" s="403">
        <v>76</v>
      </c>
      <c r="B79" s="434"/>
      <c r="C79" s="405">
        <v>42454</v>
      </c>
      <c r="D79" s="406" t="s">
        <v>444</v>
      </c>
      <c r="E79" s="407">
        <v>0</v>
      </c>
      <c r="F79" s="408">
        <v>220667</v>
      </c>
      <c r="G79" s="409">
        <v>7865547</v>
      </c>
    </row>
    <row r="80" spans="1:7" ht="18" customHeight="1">
      <c r="A80" s="410">
        <v>77</v>
      </c>
      <c r="B80" s="411"/>
      <c r="C80" s="412">
        <v>42454</v>
      </c>
      <c r="D80" s="413" t="s">
        <v>445</v>
      </c>
      <c r="E80" s="414">
        <v>0</v>
      </c>
      <c r="F80" s="415">
        <v>58410</v>
      </c>
      <c r="G80" s="416">
        <v>7807137</v>
      </c>
    </row>
    <row r="81" spans="1:7" ht="18" customHeight="1">
      <c r="A81" s="403">
        <v>78</v>
      </c>
      <c r="B81" s="404" t="s">
        <v>506</v>
      </c>
      <c r="C81" s="405">
        <v>42454</v>
      </c>
      <c r="D81" s="406" t="s">
        <v>446</v>
      </c>
      <c r="E81" s="407">
        <v>0</v>
      </c>
      <c r="F81" s="408">
        <v>1693850</v>
      </c>
      <c r="G81" s="409">
        <v>6113287</v>
      </c>
    </row>
    <row r="82" spans="1:7" ht="18" customHeight="1">
      <c r="A82" s="410">
        <v>79</v>
      </c>
      <c r="B82" s="411"/>
      <c r="C82" s="412">
        <v>42454</v>
      </c>
      <c r="D82" s="413" t="s">
        <v>447</v>
      </c>
      <c r="E82" s="414">
        <v>0</v>
      </c>
      <c r="F82" s="415">
        <v>5640</v>
      </c>
      <c r="G82" s="416">
        <v>6107647</v>
      </c>
    </row>
    <row r="83" spans="1:7" ht="18" customHeight="1">
      <c r="A83" s="403">
        <v>80</v>
      </c>
      <c r="B83" s="404"/>
      <c r="C83" s="405">
        <v>42454</v>
      </c>
      <c r="D83" s="406" t="s">
        <v>448</v>
      </c>
      <c r="E83" s="407">
        <v>0</v>
      </c>
      <c r="F83" s="408">
        <v>164630</v>
      </c>
      <c r="G83" s="409">
        <v>5943017</v>
      </c>
    </row>
    <row r="84" spans="1:7" ht="18" customHeight="1">
      <c r="A84" s="410">
        <v>81</v>
      </c>
      <c r="B84" s="411"/>
      <c r="C84" s="412">
        <v>42454</v>
      </c>
      <c r="D84" s="413" t="s">
        <v>449</v>
      </c>
      <c r="E84" s="414">
        <v>0</v>
      </c>
      <c r="F84" s="415">
        <v>4868</v>
      </c>
      <c r="G84" s="416">
        <v>5938149</v>
      </c>
    </row>
    <row r="85" spans="1:7" ht="18" customHeight="1">
      <c r="A85" s="403">
        <v>82</v>
      </c>
      <c r="B85" s="404"/>
      <c r="C85" s="405">
        <v>42454</v>
      </c>
      <c r="D85" s="406" t="s">
        <v>450</v>
      </c>
      <c r="E85" s="407">
        <v>0</v>
      </c>
      <c r="F85" s="408">
        <v>141154</v>
      </c>
      <c r="G85" s="409">
        <v>5796995</v>
      </c>
    </row>
    <row r="86" spans="1:7" ht="18" customHeight="1">
      <c r="A86" s="410">
        <v>83</v>
      </c>
      <c r="B86" s="411"/>
      <c r="C86" s="412">
        <v>42454</v>
      </c>
      <c r="D86" s="413" t="s">
        <v>451</v>
      </c>
      <c r="E86" s="414">
        <v>0</v>
      </c>
      <c r="F86" s="415">
        <v>1320000</v>
      </c>
      <c r="G86" s="416">
        <v>4476995</v>
      </c>
    </row>
    <row r="87" spans="1:7" ht="18" customHeight="1">
      <c r="A87" s="403">
        <v>84</v>
      </c>
      <c r="B87" s="404"/>
      <c r="C87" s="405">
        <v>42454</v>
      </c>
      <c r="D87" s="406" t="s">
        <v>452</v>
      </c>
      <c r="E87" s="407">
        <v>0</v>
      </c>
      <c r="F87" s="408">
        <v>660000</v>
      </c>
      <c r="G87" s="409">
        <v>3816995</v>
      </c>
    </row>
    <row r="88" spans="1:7" ht="18" customHeight="1">
      <c r="A88" s="410">
        <v>85</v>
      </c>
      <c r="B88" s="411"/>
      <c r="C88" s="412">
        <v>42454</v>
      </c>
      <c r="D88" s="413" t="s">
        <v>453</v>
      </c>
      <c r="E88" s="414">
        <v>0</v>
      </c>
      <c r="F88" s="415">
        <v>-1320000</v>
      </c>
      <c r="G88" s="416">
        <v>5136995</v>
      </c>
    </row>
    <row r="89" spans="1:7" ht="18" customHeight="1">
      <c r="A89" s="403">
        <v>86</v>
      </c>
      <c r="B89" s="404"/>
      <c r="C89" s="405">
        <v>42457</v>
      </c>
      <c r="D89" s="406" t="s">
        <v>454</v>
      </c>
      <c r="E89" s="407">
        <v>0</v>
      </c>
      <c r="F89" s="408">
        <v>107000</v>
      </c>
      <c r="G89" s="409">
        <v>5029995</v>
      </c>
    </row>
    <row r="90" spans="1:7" ht="18" customHeight="1">
      <c r="A90" s="410">
        <v>87</v>
      </c>
      <c r="B90" s="411"/>
      <c r="C90" s="412">
        <v>42464</v>
      </c>
      <c r="D90" s="413" t="s">
        <v>417</v>
      </c>
      <c r="E90" s="414">
        <v>0</v>
      </c>
      <c r="F90" s="415">
        <v>30000</v>
      </c>
      <c r="G90" s="416">
        <v>4999995</v>
      </c>
    </row>
    <row r="91" spans="1:7" ht="18" customHeight="1">
      <c r="A91" s="403">
        <v>88</v>
      </c>
      <c r="B91" s="404"/>
      <c r="C91" s="405">
        <v>42465</v>
      </c>
      <c r="D91" s="406" t="s">
        <v>455</v>
      </c>
      <c r="E91" s="407">
        <v>0</v>
      </c>
      <c r="F91" s="408">
        <v>66000</v>
      </c>
      <c r="G91" s="409">
        <v>4933995</v>
      </c>
    </row>
    <row r="92" spans="1:7" ht="18" customHeight="1">
      <c r="A92" s="410">
        <v>89</v>
      </c>
      <c r="B92" s="411"/>
      <c r="C92" s="412">
        <v>42466</v>
      </c>
      <c r="D92" s="413" t="s">
        <v>417</v>
      </c>
      <c r="E92" s="414">
        <v>0</v>
      </c>
      <c r="F92" s="415">
        <v>50000</v>
      </c>
      <c r="G92" s="416">
        <v>4883995</v>
      </c>
    </row>
    <row r="93" spans="1:7" ht="18" customHeight="1">
      <c r="A93" s="403">
        <v>90</v>
      </c>
      <c r="B93" s="404"/>
      <c r="C93" s="405">
        <v>42466</v>
      </c>
      <c r="D93" s="406" t="s">
        <v>456</v>
      </c>
      <c r="E93" s="407">
        <v>0</v>
      </c>
      <c r="F93" s="408">
        <v>37000</v>
      </c>
      <c r="G93" s="409">
        <v>4846995</v>
      </c>
    </row>
    <row r="94" spans="1:7" ht="18" customHeight="1">
      <c r="A94" s="410">
        <v>91</v>
      </c>
      <c r="B94" s="411"/>
      <c r="C94" s="412">
        <v>42471</v>
      </c>
      <c r="D94" s="413" t="s">
        <v>457</v>
      </c>
      <c r="E94" s="414">
        <v>0</v>
      </c>
      <c r="F94" s="415">
        <v>109720</v>
      </c>
      <c r="G94" s="416">
        <v>4737275</v>
      </c>
    </row>
    <row r="95" spans="1:7" ht="18" customHeight="1">
      <c r="A95" s="403">
        <v>92</v>
      </c>
      <c r="B95" s="404"/>
      <c r="C95" s="405">
        <v>42472</v>
      </c>
      <c r="D95" s="406" t="s">
        <v>435</v>
      </c>
      <c r="E95" s="407">
        <v>0</v>
      </c>
      <c r="F95" s="408">
        <v>30000</v>
      </c>
      <c r="G95" s="409">
        <v>4707275</v>
      </c>
    </row>
    <row r="96" spans="1:7" ht="18" customHeight="1">
      <c r="A96" s="410">
        <v>93</v>
      </c>
      <c r="B96" s="411"/>
      <c r="C96" s="412">
        <v>42475</v>
      </c>
      <c r="D96" s="413" t="s">
        <v>458</v>
      </c>
      <c r="E96" s="414">
        <v>0</v>
      </c>
      <c r="F96" s="415">
        <v>33000</v>
      </c>
      <c r="G96" s="416">
        <v>4674275</v>
      </c>
    </row>
    <row r="97" spans="1:7" ht="18" customHeight="1">
      <c r="A97" s="403">
        <v>94</v>
      </c>
      <c r="B97" s="404"/>
      <c r="C97" s="405">
        <v>42475</v>
      </c>
      <c r="D97" s="406" t="s">
        <v>417</v>
      </c>
      <c r="E97" s="407">
        <v>0</v>
      </c>
      <c r="F97" s="408">
        <v>50000</v>
      </c>
      <c r="G97" s="409">
        <v>4624275</v>
      </c>
    </row>
    <row r="98" spans="1:7" ht="18" customHeight="1">
      <c r="A98" s="410">
        <v>95</v>
      </c>
      <c r="B98" s="411"/>
      <c r="C98" s="412">
        <v>42482</v>
      </c>
      <c r="D98" s="413" t="s">
        <v>459</v>
      </c>
      <c r="E98" s="414">
        <v>0</v>
      </c>
      <c r="F98" s="415">
        <v>8480</v>
      </c>
      <c r="G98" s="416">
        <v>4615795</v>
      </c>
    </row>
    <row r="99" spans="1:7" ht="18" customHeight="1">
      <c r="A99" s="403">
        <v>96</v>
      </c>
      <c r="B99" s="404"/>
      <c r="C99" s="405">
        <v>42482</v>
      </c>
      <c r="D99" s="406" t="s">
        <v>460</v>
      </c>
      <c r="E99" s="407">
        <v>0</v>
      </c>
      <c r="F99" s="408">
        <v>52680</v>
      </c>
      <c r="G99" s="409">
        <v>4563115</v>
      </c>
    </row>
    <row r="100" spans="1:7" ht="18" customHeight="1">
      <c r="A100" s="410">
        <v>97</v>
      </c>
      <c r="B100" s="411"/>
      <c r="C100" s="412">
        <v>42482</v>
      </c>
      <c r="D100" s="413" t="s">
        <v>461</v>
      </c>
      <c r="E100" s="414">
        <v>0</v>
      </c>
      <c r="F100" s="415">
        <v>39600</v>
      </c>
      <c r="G100" s="416">
        <v>4523515</v>
      </c>
    </row>
    <row r="101" spans="1:7" ht="18" customHeight="1">
      <c r="A101" s="403">
        <v>98</v>
      </c>
      <c r="B101" s="404"/>
      <c r="C101" s="405">
        <v>42482</v>
      </c>
      <c r="D101" s="406" t="s">
        <v>462</v>
      </c>
      <c r="E101" s="408">
        <v>11856000</v>
      </c>
      <c r="F101" s="407">
        <v>0</v>
      </c>
      <c r="G101" s="409">
        <v>16379515</v>
      </c>
    </row>
    <row r="102" spans="1:7" ht="18" customHeight="1">
      <c r="A102" s="410">
        <v>99</v>
      </c>
      <c r="B102" s="411"/>
      <c r="C102" s="412">
        <v>42482</v>
      </c>
      <c r="D102" s="413" t="s">
        <v>463</v>
      </c>
      <c r="E102" s="415">
        <v>10048000</v>
      </c>
      <c r="F102" s="414">
        <v>0</v>
      </c>
      <c r="G102" s="416">
        <v>26427515</v>
      </c>
    </row>
    <row r="103" spans="1:7" ht="18" customHeight="1">
      <c r="A103" s="403">
        <v>100</v>
      </c>
      <c r="B103" s="404"/>
      <c r="C103" s="405">
        <v>42485</v>
      </c>
      <c r="D103" s="406" t="s">
        <v>464</v>
      </c>
      <c r="E103" s="407">
        <v>0</v>
      </c>
      <c r="F103" s="408">
        <v>2528000</v>
      </c>
      <c r="G103" s="409">
        <v>23899515</v>
      </c>
    </row>
    <row r="104" spans="1:7" ht="18" customHeight="1">
      <c r="A104" s="410">
        <v>101</v>
      </c>
      <c r="B104" s="421"/>
      <c r="C104" s="412">
        <v>42485</v>
      </c>
      <c r="D104" s="413" t="s">
        <v>465</v>
      </c>
      <c r="E104" s="414">
        <v>0</v>
      </c>
      <c r="F104" s="415">
        <v>120000</v>
      </c>
      <c r="G104" s="416">
        <v>23779515</v>
      </c>
    </row>
    <row r="105" spans="1:7" ht="18" customHeight="1">
      <c r="A105" s="403">
        <v>102</v>
      </c>
      <c r="B105" s="434"/>
      <c r="C105" s="405">
        <v>42485</v>
      </c>
      <c r="D105" s="406" t="s">
        <v>466</v>
      </c>
      <c r="E105" s="407">
        <v>0</v>
      </c>
      <c r="F105" s="408">
        <v>257370</v>
      </c>
      <c r="G105" s="409">
        <v>23522145</v>
      </c>
    </row>
    <row r="106" spans="1:7" ht="18" customHeight="1">
      <c r="A106" s="410">
        <v>103</v>
      </c>
      <c r="B106" s="411"/>
      <c r="C106" s="412">
        <v>42485</v>
      </c>
      <c r="D106" s="413" t="s">
        <v>467</v>
      </c>
      <c r="E106" s="414">
        <v>0</v>
      </c>
      <c r="F106" s="415">
        <v>220667</v>
      </c>
      <c r="G106" s="416">
        <v>23301478</v>
      </c>
    </row>
    <row r="107" spans="1:7" ht="18" customHeight="1">
      <c r="A107" s="403">
        <v>104</v>
      </c>
      <c r="B107" s="404" t="s">
        <v>506</v>
      </c>
      <c r="C107" s="405">
        <v>42485</v>
      </c>
      <c r="D107" s="406" t="s">
        <v>468</v>
      </c>
      <c r="E107" s="407">
        <v>0</v>
      </c>
      <c r="F107" s="408">
        <v>1693850</v>
      </c>
      <c r="G107" s="409">
        <v>21607628</v>
      </c>
    </row>
    <row r="108" spans="1:7" ht="18" customHeight="1">
      <c r="A108" s="410">
        <v>105</v>
      </c>
      <c r="B108" s="411"/>
      <c r="C108" s="412">
        <v>42485</v>
      </c>
      <c r="D108" s="413" t="s">
        <v>469</v>
      </c>
      <c r="E108" s="414">
        <v>0</v>
      </c>
      <c r="F108" s="415">
        <v>164630</v>
      </c>
      <c r="G108" s="416">
        <v>21442998</v>
      </c>
    </row>
    <row r="109" spans="1:7" ht="18" customHeight="1">
      <c r="A109" s="403">
        <v>106</v>
      </c>
      <c r="B109" s="404"/>
      <c r="C109" s="405">
        <v>42485</v>
      </c>
      <c r="D109" s="406" t="s">
        <v>470</v>
      </c>
      <c r="E109" s="407">
        <v>0</v>
      </c>
      <c r="F109" s="408">
        <v>141154</v>
      </c>
      <c r="G109" s="409">
        <v>21301844</v>
      </c>
    </row>
    <row r="110" spans="1:7" ht="18" customHeight="1">
      <c r="A110" s="410">
        <v>107</v>
      </c>
      <c r="B110" s="411"/>
      <c r="C110" s="412">
        <v>42485</v>
      </c>
      <c r="D110" s="413" t="s">
        <v>471</v>
      </c>
      <c r="E110" s="414">
        <v>0</v>
      </c>
      <c r="F110" s="415">
        <v>660000</v>
      </c>
      <c r="G110" s="416">
        <v>20641844</v>
      </c>
    </row>
    <row r="111" spans="1:7" ht="18" customHeight="1">
      <c r="A111" s="403">
        <v>108</v>
      </c>
      <c r="B111" s="404"/>
      <c r="C111" s="405">
        <v>42486</v>
      </c>
      <c r="D111" s="406" t="s">
        <v>417</v>
      </c>
      <c r="E111" s="407">
        <v>0</v>
      </c>
      <c r="F111" s="408">
        <v>50000</v>
      </c>
      <c r="G111" s="409">
        <v>20591844</v>
      </c>
    </row>
    <row r="112" spans="1:7" ht="18" customHeight="1">
      <c r="A112" s="410">
        <v>109</v>
      </c>
      <c r="B112" s="411"/>
      <c r="C112" s="412">
        <v>42489</v>
      </c>
      <c r="D112" s="413" t="s">
        <v>472</v>
      </c>
      <c r="E112" s="414">
        <v>0</v>
      </c>
      <c r="F112" s="415">
        <v>30000</v>
      </c>
      <c r="G112" s="416">
        <v>20561844</v>
      </c>
    </row>
    <row r="113" spans="1:7" ht="18" customHeight="1">
      <c r="A113" s="403">
        <v>110</v>
      </c>
      <c r="B113" s="404"/>
      <c r="C113" s="405">
        <v>42494</v>
      </c>
      <c r="D113" s="406" t="s">
        <v>435</v>
      </c>
      <c r="E113" s="407">
        <v>0</v>
      </c>
      <c r="F113" s="408">
        <v>50000</v>
      </c>
      <c r="G113" s="409">
        <v>20511844</v>
      </c>
    </row>
    <row r="114" spans="1:7" ht="18" customHeight="1">
      <c r="A114" s="410">
        <v>111</v>
      </c>
      <c r="B114" s="411"/>
      <c r="C114" s="412">
        <v>42494</v>
      </c>
      <c r="D114" s="413" t="s">
        <v>417</v>
      </c>
      <c r="E114" s="414">
        <v>0</v>
      </c>
      <c r="F114" s="415">
        <v>50000</v>
      </c>
      <c r="G114" s="416">
        <v>20461844</v>
      </c>
    </row>
    <row r="115" spans="1:7" ht="18" customHeight="1">
      <c r="A115" s="403">
        <v>112</v>
      </c>
      <c r="B115" s="404"/>
      <c r="C115" s="405">
        <v>42499</v>
      </c>
      <c r="D115" s="406" t="s">
        <v>473</v>
      </c>
      <c r="E115" s="407">
        <v>0</v>
      </c>
      <c r="F115" s="408">
        <v>66000</v>
      </c>
      <c r="G115" s="409">
        <v>20395844</v>
      </c>
    </row>
    <row r="116" spans="1:7" ht="18" customHeight="1">
      <c r="A116" s="410">
        <v>113</v>
      </c>
      <c r="B116" s="411"/>
      <c r="C116" s="412">
        <v>42500</v>
      </c>
      <c r="D116" s="413" t="s">
        <v>474</v>
      </c>
      <c r="E116" s="414">
        <v>0</v>
      </c>
      <c r="F116" s="415">
        <v>106040</v>
      </c>
      <c r="G116" s="416">
        <v>20289804</v>
      </c>
    </row>
    <row r="117" spans="1:7" ht="18" customHeight="1">
      <c r="A117" s="403">
        <v>114</v>
      </c>
      <c r="B117" s="404"/>
      <c r="C117" s="405">
        <v>42509</v>
      </c>
      <c r="D117" s="406" t="s">
        <v>475</v>
      </c>
      <c r="E117" s="407">
        <v>0</v>
      </c>
      <c r="F117" s="408">
        <v>16430</v>
      </c>
      <c r="G117" s="409">
        <v>20273374</v>
      </c>
    </row>
    <row r="118" spans="1:7" ht="18" customHeight="1">
      <c r="A118" s="410">
        <v>115</v>
      </c>
      <c r="B118" s="411"/>
      <c r="C118" s="412">
        <v>42509</v>
      </c>
      <c r="D118" s="413" t="s">
        <v>476</v>
      </c>
      <c r="E118" s="414">
        <v>0</v>
      </c>
      <c r="F118" s="415">
        <v>42970</v>
      </c>
      <c r="G118" s="416">
        <v>20230404</v>
      </c>
    </row>
    <row r="119" spans="1:7" ht="18" customHeight="1">
      <c r="A119" s="403">
        <v>116</v>
      </c>
      <c r="B119" s="404"/>
      <c r="C119" s="405">
        <v>42509</v>
      </c>
      <c r="D119" s="406" t="s">
        <v>417</v>
      </c>
      <c r="E119" s="407">
        <v>0</v>
      </c>
      <c r="F119" s="408">
        <v>40000</v>
      </c>
      <c r="G119" s="409">
        <v>20190404</v>
      </c>
    </row>
    <row r="120" spans="1:7" ht="18" customHeight="1">
      <c r="A120" s="410">
        <v>117</v>
      </c>
      <c r="B120" s="411"/>
      <c r="C120" s="412">
        <v>42514</v>
      </c>
      <c r="D120" s="413" t="s">
        <v>477</v>
      </c>
      <c r="E120" s="414">
        <v>0</v>
      </c>
      <c r="F120" s="415">
        <v>50000</v>
      </c>
      <c r="G120" s="416">
        <v>20140404</v>
      </c>
    </row>
    <row r="121" spans="1:7" ht="18" customHeight="1">
      <c r="A121" s="403">
        <v>118</v>
      </c>
      <c r="B121" s="404"/>
      <c r="C121" s="405">
        <v>42514</v>
      </c>
      <c r="D121" s="406" t="s">
        <v>478</v>
      </c>
      <c r="E121" s="408">
        <v>100000</v>
      </c>
      <c r="F121" s="407">
        <v>0</v>
      </c>
      <c r="G121" s="409">
        <v>20240404</v>
      </c>
    </row>
    <row r="122" spans="1:7" ht="18" customHeight="1">
      <c r="A122" s="410">
        <v>119</v>
      </c>
      <c r="B122" s="411"/>
      <c r="C122" s="412">
        <v>42515</v>
      </c>
      <c r="D122" s="413" t="s">
        <v>435</v>
      </c>
      <c r="E122" s="414">
        <v>0</v>
      </c>
      <c r="F122" s="415">
        <v>50000</v>
      </c>
      <c r="G122" s="416">
        <v>20190404</v>
      </c>
    </row>
    <row r="123" spans="1:7" ht="18" customHeight="1">
      <c r="A123" s="403">
        <v>120</v>
      </c>
      <c r="B123" s="404"/>
      <c r="C123" s="405">
        <v>42515</v>
      </c>
      <c r="D123" s="406" t="s">
        <v>479</v>
      </c>
      <c r="E123" s="407">
        <v>0</v>
      </c>
      <c r="F123" s="408">
        <v>2528000</v>
      </c>
      <c r="G123" s="409">
        <v>17662404</v>
      </c>
    </row>
    <row r="124" spans="1:7" ht="18" customHeight="1">
      <c r="A124" s="410">
        <v>121</v>
      </c>
      <c r="B124" s="411"/>
      <c r="C124" s="412">
        <v>42515</v>
      </c>
      <c r="D124" s="413" t="s">
        <v>480</v>
      </c>
      <c r="E124" s="414">
        <v>0</v>
      </c>
      <c r="F124" s="415">
        <v>120000</v>
      </c>
      <c r="G124" s="416">
        <v>17542404</v>
      </c>
    </row>
    <row r="125" spans="1:7" ht="18" customHeight="1">
      <c r="A125" s="403">
        <v>122</v>
      </c>
      <c r="B125" s="404"/>
      <c r="C125" s="405">
        <v>42515</v>
      </c>
      <c r="D125" s="406" t="s">
        <v>481</v>
      </c>
      <c r="E125" s="407">
        <v>0</v>
      </c>
      <c r="F125" s="408">
        <v>220667</v>
      </c>
      <c r="G125" s="409">
        <v>17321737</v>
      </c>
    </row>
    <row r="126" spans="1:7" ht="18" customHeight="1">
      <c r="A126" s="410">
        <v>123</v>
      </c>
      <c r="B126" s="411"/>
      <c r="C126" s="412">
        <v>42515</v>
      </c>
      <c r="D126" s="413" t="s">
        <v>482</v>
      </c>
      <c r="E126" s="414">
        <v>0</v>
      </c>
      <c r="F126" s="415">
        <v>1693850</v>
      </c>
      <c r="G126" s="416">
        <v>15627887</v>
      </c>
    </row>
    <row r="127" spans="1:7" ht="18" customHeight="1">
      <c r="A127" s="403">
        <v>124</v>
      </c>
      <c r="B127" s="404"/>
      <c r="C127" s="405">
        <v>42515</v>
      </c>
      <c r="D127" s="406" t="s">
        <v>483</v>
      </c>
      <c r="E127" s="407">
        <v>0</v>
      </c>
      <c r="F127" s="408">
        <v>164630</v>
      </c>
      <c r="G127" s="409">
        <v>15463257</v>
      </c>
    </row>
    <row r="128" spans="1:7" ht="18" customHeight="1">
      <c r="A128" s="410">
        <v>125</v>
      </c>
      <c r="B128" s="411"/>
      <c r="C128" s="412">
        <v>42515</v>
      </c>
      <c r="D128" s="413" t="s">
        <v>484</v>
      </c>
      <c r="E128" s="414">
        <v>0</v>
      </c>
      <c r="F128" s="415">
        <v>141154</v>
      </c>
      <c r="G128" s="416">
        <v>15322103</v>
      </c>
    </row>
    <row r="129" spans="1:7" ht="18" customHeight="1">
      <c r="A129" s="403">
        <v>126</v>
      </c>
      <c r="B129" s="404"/>
      <c r="C129" s="405">
        <v>42515</v>
      </c>
      <c r="D129" s="406" t="s">
        <v>485</v>
      </c>
      <c r="E129" s="407">
        <v>0</v>
      </c>
      <c r="F129" s="408">
        <v>660000</v>
      </c>
      <c r="G129" s="409">
        <v>14662103</v>
      </c>
    </row>
    <row r="130" spans="1:7" ht="18" customHeight="1">
      <c r="A130" s="410">
        <v>127</v>
      </c>
      <c r="B130" s="421"/>
      <c r="C130" s="412">
        <v>42515</v>
      </c>
      <c r="D130" s="413" t="s">
        <v>486</v>
      </c>
      <c r="E130" s="414">
        <v>0</v>
      </c>
      <c r="F130" s="415">
        <v>184000</v>
      </c>
      <c r="G130" s="416">
        <v>14478103</v>
      </c>
    </row>
    <row r="131" spans="1:7" ht="18" customHeight="1">
      <c r="A131" s="403">
        <v>128</v>
      </c>
      <c r="B131" s="434"/>
      <c r="C131" s="405">
        <v>42515</v>
      </c>
      <c r="D131" s="406" t="s">
        <v>487</v>
      </c>
      <c r="E131" s="407">
        <v>0</v>
      </c>
      <c r="F131" s="408">
        <v>257370</v>
      </c>
      <c r="G131" s="409">
        <v>14220733</v>
      </c>
    </row>
    <row r="132" spans="1:7" ht="18" customHeight="1">
      <c r="A132" s="410">
        <v>129</v>
      </c>
      <c r="B132" s="411"/>
      <c r="C132" s="412">
        <v>42522</v>
      </c>
      <c r="D132" s="413" t="s">
        <v>488</v>
      </c>
      <c r="E132" s="414">
        <v>0</v>
      </c>
      <c r="F132" s="415">
        <v>50000</v>
      </c>
      <c r="G132" s="416">
        <v>14170733</v>
      </c>
    </row>
    <row r="133" spans="1:7" ht="18" customHeight="1">
      <c r="A133" s="403">
        <v>130</v>
      </c>
      <c r="B133" s="404" t="s">
        <v>506</v>
      </c>
      <c r="C133" s="405">
        <v>42523</v>
      </c>
      <c r="D133" s="406" t="s">
        <v>488</v>
      </c>
      <c r="E133" s="407">
        <v>0</v>
      </c>
      <c r="F133" s="408">
        <v>50000</v>
      </c>
      <c r="G133" s="409">
        <v>14120733</v>
      </c>
    </row>
    <row r="134" spans="1:7" ht="18" customHeight="1">
      <c r="A134" s="410">
        <v>131</v>
      </c>
      <c r="B134" s="411"/>
      <c r="C134" s="412">
        <v>42524</v>
      </c>
      <c r="D134" s="413" t="s">
        <v>417</v>
      </c>
      <c r="E134" s="414">
        <v>0</v>
      </c>
      <c r="F134" s="415">
        <v>50000</v>
      </c>
      <c r="G134" s="416">
        <v>14070733</v>
      </c>
    </row>
    <row r="135" spans="1:7" ht="18" customHeight="1">
      <c r="A135" s="403">
        <v>132</v>
      </c>
      <c r="B135" s="404"/>
      <c r="C135" s="405">
        <v>42524</v>
      </c>
      <c r="D135" s="406" t="s">
        <v>456</v>
      </c>
      <c r="E135" s="407">
        <v>0</v>
      </c>
      <c r="F135" s="408">
        <v>98200</v>
      </c>
      <c r="G135" s="409">
        <v>13972533</v>
      </c>
    </row>
    <row r="136" spans="1:7" ht="18" customHeight="1">
      <c r="A136" s="410">
        <v>133</v>
      </c>
      <c r="B136" s="411"/>
      <c r="C136" s="412">
        <v>42529</v>
      </c>
      <c r="D136" s="413" t="s">
        <v>489</v>
      </c>
      <c r="E136" s="414">
        <v>0</v>
      </c>
      <c r="F136" s="415">
        <v>50000</v>
      </c>
      <c r="G136" s="416">
        <v>13922533</v>
      </c>
    </row>
    <row r="137" spans="1:7" ht="18" customHeight="1">
      <c r="A137" s="403">
        <v>134</v>
      </c>
      <c r="B137" s="404"/>
      <c r="C137" s="405">
        <v>42531</v>
      </c>
      <c r="D137" s="406" t="s">
        <v>417</v>
      </c>
      <c r="E137" s="407">
        <v>0</v>
      </c>
      <c r="F137" s="408">
        <v>50000</v>
      </c>
      <c r="G137" s="409">
        <v>13872533</v>
      </c>
    </row>
    <row r="138" spans="1:7" ht="18" customHeight="1">
      <c r="A138" s="410">
        <v>135</v>
      </c>
      <c r="B138" s="411"/>
      <c r="C138" s="412">
        <v>42534</v>
      </c>
      <c r="D138" s="413" t="s">
        <v>490</v>
      </c>
      <c r="E138" s="414">
        <v>0</v>
      </c>
      <c r="F138" s="415">
        <v>93740</v>
      </c>
      <c r="G138" s="416">
        <v>13778793</v>
      </c>
    </row>
    <row r="139" spans="1:7" ht="18" customHeight="1">
      <c r="A139" s="403">
        <v>136</v>
      </c>
      <c r="B139" s="404"/>
      <c r="C139" s="405">
        <v>42537</v>
      </c>
      <c r="D139" s="406" t="s">
        <v>456</v>
      </c>
      <c r="E139" s="407">
        <v>0</v>
      </c>
      <c r="F139" s="408">
        <v>99600</v>
      </c>
      <c r="G139" s="409">
        <v>13679193</v>
      </c>
    </row>
    <row r="140" spans="1:7" ht="18" customHeight="1">
      <c r="A140" s="410">
        <v>137</v>
      </c>
      <c r="B140" s="411"/>
      <c r="C140" s="412">
        <v>42537</v>
      </c>
      <c r="D140" s="413" t="s">
        <v>491</v>
      </c>
      <c r="E140" s="414">
        <v>0</v>
      </c>
      <c r="F140" s="415">
        <v>623970</v>
      </c>
      <c r="G140" s="416">
        <v>13055223</v>
      </c>
    </row>
    <row r="141" spans="1:7" ht="18" customHeight="1">
      <c r="A141" s="403">
        <v>138</v>
      </c>
      <c r="B141" s="404"/>
      <c r="C141" s="405">
        <v>42542</v>
      </c>
      <c r="D141" s="406" t="s">
        <v>492</v>
      </c>
      <c r="E141" s="407">
        <v>0</v>
      </c>
      <c r="F141" s="408">
        <v>18020</v>
      </c>
      <c r="G141" s="409">
        <v>13037203</v>
      </c>
    </row>
    <row r="142" spans="1:7" ht="18" customHeight="1">
      <c r="A142" s="410">
        <v>139</v>
      </c>
      <c r="B142" s="411"/>
      <c r="C142" s="412">
        <v>42542</v>
      </c>
      <c r="D142" s="413" t="s">
        <v>493</v>
      </c>
      <c r="E142" s="414">
        <v>0</v>
      </c>
      <c r="F142" s="415">
        <v>49720</v>
      </c>
      <c r="G142" s="416">
        <v>12987483</v>
      </c>
    </row>
    <row r="143" spans="1:7" ht="18" customHeight="1">
      <c r="A143" s="403">
        <v>140</v>
      </c>
      <c r="B143" s="404"/>
      <c r="C143" s="405">
        <v>42542</v>
      </c>
      <c r="D143" s="406" t="s">
        <v>434</v>
      </c>
      <c r="E143" s="407">
        <v>0</v>
      </c>
      <c r="F143" s="408">
        <v>5000</v>
      </c>
      <c r="G143" s="409">
        <v>12982483</v>
      </c>
    </row>
    <row r="144" spans="1:7" ht="18" customHeight="1">
      <c r="A144" s="410">
        <v>141</v>
      </c>
      <c r="B144" s="411"/>
      <c r="C144" s="412">
        <v>42542</v>
      </c>
      <c r="D144" s="413" t="s">
        <v>417</v>
      </c>
      <c r="E144" s="414">
        <v>0</v>
      </c>
      <c r="F144" s="415">
        <v>50000</v>
      </c>
      <c r="G144" s="416">
        <v>12932483</v>
      </c>
    </row>
    <row r="145" spans="1:7" ht="18" customHeight="1">
      <c r="A145" s="403">
        <v>142</v>
      </c>
      <c r="B145" s="404"/>
      <c r="C145" s="405">
        <v>42543</v>
      </c>
      <c r="D145" s="406" t="s">
        <v>494</v>
      </c>
      <c r="E145" s="407">
        <v>0</v>
      </c>
      <c r="F145" s="408">
        <v>77000</v>
      </c>
      <c r="G145" s="409">
        <v>12855483</v>
      </c>
    </row>
    <row r="146" spans="1:7" ht="18" customHeight="1">
      <c r="A146" s="410">
        <v>143</v>
      </c>
      <c r="B146" s="411"/>
      <c r="C146" s="412">
        <v>42545</v>
      </c>
      <c r="D146" s="413" t="s">
        <v>495</v>
      </c>
      <c r="E146" s="414">
        <v>0</v>
      </c>
      <c r="F146" s="415">
        <v>2604000</v>
      </c>
      <c r="G146" s="416">
        <v>10251483</v>
      </c>
    </row>
    <row r="147" spans="1:7" ht="18" customHeight="1">
      <c r="A147" s="403">
        <v>144</v>
      </c>
      <c r="B147" s="404"/>
      <c r="C147" s="405">
        <v>42545</v>
      </c>
      <c r="D147" s="406" t="s">
        <v>496</v>
      </c>
      <c r="E147" s="407">
        <v>0</v>
      </c>
      <c r="F147" s="408">
        <v>120000</v>
      </c>
      <c r="G147" s="409">
        <v>10131483</v>
      </c>
    </row>
    <row r="148" spans="1:7" ht="18" customHeight="1">
      <c r="A148" s="410">
        <v>145</v>
      </c>
      <c r="B148" s="411"/>
      <c r="C148" s="412">
        <v>42545</v>
      </c>
      <c r="D148" s="413" t="s">
        <v>497</v>
      </c>
      <c r="E148" s="414">
        <v>0</v>
      </c>
      <c r="F148" s="415">
        <v>264760</v>
      </c>
      <c r="G148" s="416">
        <v>9866723</v>
      </c>
    </row>
    <row r="149" spans="1:7" ht="18" customHeight="1">
      <c r="A149" s="403">
        <v>146</v>
      </c>
      <c r="B149" s="404"/>
      <c r="C149" s="405">
        <v>42545</v>
      </c>
      <c r="D149" s="406" t="s">
        <v>498</v>
      </c>
      <c r="E149" s="407">
        <v>0</v>
      </c>
      <c r="F149" s="408">
        <v>227000</v>
      </c>
      <c r="G149" s="409">
        <v>9639723</v>
      </c>
    </row>
    <row r="150" spans="1:7" ht="18" customHeight="1">
      <c r="A150" s="410">
        <v>147</v>
      </c>
      <c r="B150" s="411"/>
      <c r="C150" s="412">
        <v>42545</v>
      </c>
      <c r="D150" s="413" t="s">
        <v>499</v>
      </c>
      <c r="E150" s="414">
        <v>0</v>
      </c>
      <c r="F150" s="415">
        <v>660000</v>
      </c>
      <c r="G150" s="416">
        <v>8979723</v>
      </c>
    </row>
    <row r="151" spans="1:7" ht="18" customHeight="1">
      <c r="A151" s="403">
        <v>148</v>
      </c>
      <c r="B151" s="404"/>
      <c r="C151" s="405">
        <v>42547</v>
      </c>
      <c r="D151" s="406" t="s">
        <v>500</v>
      </c>
      <c r="E151" s="408">
        <v>2441</v>
      </c>
      <c r="F151" s="407">
        <v>0</v>
      </c>
      <c r="G151" s="409">
        <v>8982164</v>
      </c>
    </row>
    <row r="152" spans="1:7" ht="18" customHeight="1">
      <c r="A152" s="410">
        <v>149</v>
      </c>
      <c r="B152" s="411"/>
      <c r="C152" s="412">
        <v>42547</v>
      </c>
      <c r="D152" s="413" t="s">
        <v>501</v>
      </c>
      <c r="E152" s="415">
        <v>3575</v>
      </c>
      <c r="F152" s="414">
        <v>0</v>
      </c>
      <c r="G152" s="416">
        <v>8985739</v>
      </c>
    </row>
    <row r="153" spans="1:7" ht="18" customHeight="1">
      <c r="A153" s="403">
        <v>150</v>
      </c>
      <c r="B153" s="404"/>
      <c r="C153" s="405">
        <v>42547</v>
      </c>
      <c r="D153" s="406" t="s">
        <v>502</v>
      </c>
      <c r="E153" s="407">
        <v>6</v>
      </c>
      <c r="F153" s="407">
        <v>0</v>
      </c>
      <c r="G153" s="409">
        <v>8985745</v>
      </c>
    </row>
    <row r="154" spans="1:7" ht="18" customHeight="1">
      <c r="A154" s="410">
        <v>151</v>
      </c>
      <c r="B154" s="411"/>
      <c r="C154" s="412">
        <v>42550</v>
      </c>
      <c r="D154" s="413" t="s">
        <v>417</v>
      </c>
      <c r="E154" s="414">
        <v>0</v>
      </c>
      <c r="F154" s="415">
        <v>50000</v>
      </c>
      <c r="G154" s="416">
        <v>8935745</v>
      </c>
    </row>
    <row r="155" spans="1:7" ht="18" customHeight="1">
      <c r="A155" s="403">
        <v>152</v>
      </c>
      <c r="B155" s="404"/>
      <c r="C155" s="405">
        <v>42551</v>
      </c>
      <c r="D155" s="406" t="s">
        <v>503</v>
      </c>
      <c r="E155" s="407">
        <v>0</v>
      </c>
      <c r="F155" s="408">
        <v>27070</v>
      </c>
      <c r="G155" s="409">
        <v>8908675</v>
      </c>
    </row>
    <row r="156" spans="1:7" ht="18" customHeight="1">
      <c r="A156" s="410">
        <v>153</v>
      </c>
      <c r="B156" s="421"/>
      <c r="C156" s="412">
        <v>42551</v>
      </c>
      <c r="D156" s="413" t="s">
        <v>504</v>
      </c>
      <c r="E156" s="414">
        <v>0</v>
      </c>
      <c r="F156" s="415">
        <v>27070</v>
      </c>
      <c r="G156" s="416">
        <v>8881605</v>
      </c>
    </row>
    <row r="157" spans="1:7" ht="18" customHeight="1">
      <c r="A157" s="403">
        <v>154</v>
      </c>
      <c r="B157" s="434"/>
      <c r="C157" s="405">
        <v>42558</v>
      </c>
      <c r="D157" s="406" t="s">
        <v>505</v>
      </c>
      <c r="E157" s="407">
        <v>0</v>
      </c>
      <c r="F157" s="408">
        <v>47000</v>
      </c>
      <c r="G157" s="409">
        <v>8834605</v>
      </c>
    </row>
    <row r="158" spans="1:7" ht="18" customHeight="1">
      <c r="A158" s="410">
        <v>155</v>
      </c>
      <c r="B158" s="411"/>
      <c r="C158" s="412">
        <v>42559</v>
      </c>
      <c r="D158" s="413" t="s">
        <v>417</v>
      </c>
      <c r="E158" s="414">
        <v>0</v>
      </c>
      <c r="F158" s="415">
        <v>50000</v>
      </c>
      <c r="G158" s="416">
        <v>8784605</v>
      </c>
    </row>
    <row r="159" spans="1:7" ht="18" customHeight="1">
      <c r="A159" s="403">
        <v>156</v>
      </c>
      <c r="B159" s="404" t="s">
        <v>506</v>
      </c>
      <c r="C159" s="405">
        <v>42562</v>
      </c>
      <c r="D159" s="406" t="s">
        <v>507</v>
      </c>
      <c r="E159" s="407">
        <v>0</v>
      </c>
      <c r="F159" s="408">
        <v>29000</v>
      </c>
      <c r="G159" s="409">
        <v>8755605</v>
      </c>
    </row>
    <row r="160" spans="1:7" ht="18" customHeight="1">
      <c r="A160" s="410">
        <v>157</v>
      </c>
      <c r="B160" s="411"/>
      <c r="C160" s="412">
        <v>42562</v>
      </c>
      <c r="D160" s="413" t="s">
        <v>508</v>
      </c>
      <c r="E160" s="414">
        <v>0</v>
      </c>
      <c r="F160" s="415">
        <v>118740</v>
      </c>
      <c r="G160" s="416">
        <v>8636865</v>
      </c>
    </row>
    <row r="161" spans="1:7" ht="18" customHeight="1">
      <c r="A161" s="403">
        <v>158</v>
      </c>
      <c r="B161" s="404"/>
      <c r="C161" s="405">
        <v>42564</v>
      </c>
      <c r="D161" s="406" t="s">
        <v>509</v>
      </c>
      <c r="E161" s="407">
        <v>0</v>
      </c>
      <c r="F161" s="408">
        <v>13000</v>
      </c>
      <c r="G161" s="409">
        <v>8623865</v>
      </c>
    </row>
    <row r="162" spans="1:7" ht="18" customHeight="1">
      <c r="A162" s="410">
        <v>159</v>
      </c>
      <c r="B162" s="411"/>
      <c r="C162" s="412">
        <v>42565</v>
      </c>
      <c r="D162" s="413" t="s">
        <v>510</v>
      </c>
      <c r="E162" s="414">
        <v>0</v>
      </c>
      <c r="F162" s="415">
        <v>50000</v>
      </c>
      <c r="G162" s="416">
        <v>8573865</v>
      </c>
    </row>
    <row r="163" spans="1:7" ht="18" customHeight="1">
      <c r="A163" s="403">
        <v>160</v>
      </c>
      <c r="B163" s="404"/>
      <c r="C163" s="405">
        <v>42572</v>
      </c>
      <c r="D163" s="406" t="s">
        <v>511</v>
      </c>
      <c r="E163" s="407">
        <v>0</v>
      </c>
      <c r="F163" s="408">
        <v>13000</v>
      </c>
      <c r="G163" s="409">
        <v>8560865</v>
      </c>
    </row>
    <row r="164" spans="1:7" ht="18" customHeight="1">
      <c r="A164" s="410">
        <v>161</v>
      </c>
      <c r="B164" s="411"/>
      <c r="C164" s="412">
        <v>42572</v>
      </c>
      <c r="D164" s="413" t="s">
        <v>512</v>
      </c>
      <c r="E164" s="414">
        <v>0</v>
      </c>
      <c r="F164" s="415">
        <v>55580</v>
      </c>
      <c r="G164" s="416">
        <v>8505285</v>
      </c>
    </row>
    <row r="165" spans="1:7" ht="18" customHeight="1">
      <c r="A165" s="403">
        <v>162</v>
      </c>
      <c r="B165" s="404"/>
      <c r="C165" s="405">
        <v>42572</v>
      </c>
      <c r="D165" s="406" t="s">
        <v>513</v>
      </c>
      <c r="E165" s="407">
        <v>0</v>
      </c>
      <c r="F165" s="408">
        <v>18020</v>
      </c>
      <c r="G165" s="409">
        <v>8487265</v>
      </c>
    </row>
    <row r="166" spans="1:7" ht="18" customHeight="1">
      <c r="A166" s="410">
        <v>163</v>
      </c>
      <c r="B166" s="411"/>
      <c r="C166" s="412">
        <v>42576</v>
      </c>
      <c r="D166" s="413" t="s">
        <v>514</v>
      </c>
      <c r="E166" s="415">
        <v>14599800</v>
      </c>
      <c r="F166" s="414">
        <v>0</v>
      </c>
      <c r="G166" s="416">
        <v>23087065</v>
      </c>
    </row>
    <row r="167" spans="1:7" ht="18" customHeight="1">
      <c r="A167" s="403">
        <v>164</v>
      </c>
      <c r="B167" s="404"/>
      <c r="C167" s="405">
        <v>42576</v>
      </c>
      <c r="D167" s="406" t="s">
        <v>515</v>
      </c>
      <c r="E167" s="407">
        <v>0</v>
      </c>
      <c r="F167" s="408">
        <v>2604000</v>
      </c>
      <c r="G167" s="409">
        <v>20483065</v>
      </c>
    </row>
    <row r="168" spans="1:7" ht="18" customHeight="1">
      <c r="A168" s="410">
        <v>165</v>
      </c>
      <c r="B168" s="411"/>
      <c r="C168" s="412">
        <v>42576</v>
      </c>
      <c r="D168" s="413" t="s">
        <v>516</v>
      </c>
      <c r="E168" s="414">
        <v>0</v>
      </c>
      <c r="F168" s="415">
        <v>120000</v>
      </c>
      <c r="G168" s="416">
        <v>20363065</v>
      </c>
    </row>
    <row r="169" spans="1:7" ht="18" customHeight="1">
      <c r="A169" s="403">
        <v>166</v>
      </c>
      <c r="B169" s="404"/>
      <c r="C169" s="405">
        <v>42576</v>
      </c>
      <c r="D169" s="406" t="s">
        <v>517</v>
      </c>
      <c r="E169" s="407">
        <v>0</v>
      </c>
      <c r="F169" s="408">
        <v>264760</v>
      </c>
      <c r="G169" s="409">
        <v>20098305</v>
      </c>
    </row>
    <row r="170" spans="1:7" ht="18" customHeight="1">
      <c r="A170" s="410">
        <v>167</v>
      </c>
      <c r="B170" s="411"/>
      <c r="C170" s="412">
        <v>42576</v>
      </c>
      <c r="D170" s="413" t="s">
        <v>518</v>
      </c>
      <c r="E170" s="414">
        <v>0</v>
      </c>
      <c r="F170" s="415">
        <v>227000</v>
      </c>
      <c r="G170" s="416">
        <v>19871305</v>
      </c>
    </row>
    <row r="171" spans="1:7" ht="18" customHeight="1">
      <c r="A171" s="403">
        <v>168</v>
      </c>
      <c r="B171" s="404"/>
      <c r="C171" s="405">
        <v>42576</v>
      </c>
      <c r="D171" s="406" t="s">
        <v>519</v>
      </c>
      <c r="E171" s="408">
        <v>9522000</v>
      </c>
      <c r="F171" s="407">
        <v>0</v>
      </c>
      <c r="G171" s="409">
        <v>29393305</v>
      </c>
    </row>
    <row r="172" spans="1:7" ht="18" customHeight="1">
      <c r="A172" s="410">
        <v>169</v>
      </c>
      <c r="B172" s="411"/>
      <c r="C172" s="412">
        <v>42576</v>
      </c>
      <c r="D172" s="413" t="s">
        <v>520</v>
      </c>
      <c r="E172" s="414">
        <v>0</v>
      </c>
      <c r="F172" s="415">
        <v>660000</v>
      </c>
      <c r="G172" s="416">
        <v>28733305</v>
      </c>
    </row>
    <row r="173" spans="1:7" ht="18" customHeight="1">
      <c r="A173" s="403">
        <v>170</v>
      </c>
      <c r="B173" s="404"/>
      <c r="C173" s="405">
        <v>42576</v>
      </c>
      <c r="D173" s="406" t="s">
        <v>521</v>
      </c>
      <c r="E173" s="407">
        <v>0</v>
      </c>
      <c r="F173" s="408">
        <v>1806780</v>
      </c>
      <c r="G173" s="409">
        <v>26926525</v>
      </c>
    </row>
    <row r="174" spans="1:7" ht="18" customHeight="1">
      <c r="A174" s="410">
        <v>171</v>
      </c>
      <c r="B174" s="411"/>
      <c r="C174" s="412">
        <v>42576</v>
      </c>
      <c r="D174" s="413" t="s">
        <v>522</v>
      </c>
      <c r="E174" s="414">
        <v>0</v>
      </c>
      <c r="F174" s="415">
        <v>175580</v>
      </c>
      <c r="G174" s="416">
        <v>26750945</v>
      </c>
    </row>
    <row r="175" spans="1:7" ht="18" customHeight="1">
      <c r="A175" s="403">
        <v>172</v>
      </c>
      <c r="B175" s="404"/>
      <c r="C175" s="405">
        <v>42576</v>
      </c>
      <c r="D175" s="406" t="s">
        <v>523</v>
      </c>
      <c r="E175" s="407">
        <v>0</v>
      </c>
      <c r="F175" s="408">
        <v>150565</v>
      </c>
      <c r="G175" s="409">
        <v>26600380</v>
      </c>
    </row>
    <row r="176" spans="1:7" ht="18" customHeight="1">
      <c r="A176" s="410">
        <v>173</v>
      </c>
      <c r="B176" s="411"/>
      <c r="C176" s="412">
        <v>42577</v>
      </c>
      <c r="D176" s="413" t="s">
        <v>510</v>
      </c>
      <c r="E176" s="414">
        <v>0</v>
      </c>
      <c r="F176" s="415">
        <v>50000</v>
      </c>
      <c r="G176" s="416">
        <v>26550380</v>
      </c>
    </row>
    <row r="177" spans="1:7" ht="18" customHeight="1">
      <c r="A177" s="403">
        <v>174</v>
      </c>
      <c r="B177" s="404"/>
      <c r="C177" s="405">
        <v>42584</v>
      </c>
      <c r="D177" s="406" t="s">
        <v>524</v>
      </c>
      <c r="E177" s="407">
        <v>0</v>
      </c>
      <c r="F177" s="408">
        <v>50000</v>
      </c>
      <c r="G177" s="409">
        <v>26500380</v>
      </c>
    </row>
    <row r="178" spans="1:7" ht="18" customHeight="1">
      <c r="A178" s="410">
        <v>175</v>
      </c>
      <c r="B178" s="411"/>
      <c r="C178" s="412">
        <v>42591</v>
      </c>
      <c r="D178" s="413" t="s">
        <v>510</v>
      </c>
      <c r="E178" s="414">
        <v>0</v>
      </c>
      <c r="F178" s="415">
        <v>50000</v>
      </c>
      <c r="G178" s="416">
        <v>26450380</v>
      </c>
    </row>
    <row r="179" spans="1:7" ht="18" customHeight="1">
      <c r="A179" s="403">
        <v>176</v>
      </c>
      <c r="B179" s="404"/>
      <c r="C179" s="405">
        <v>42592</v>
      </c>
      <c r="D179" s="406" t="s">
        <v>525</v>
      </c>
      <c r="E179" s="407">
        <v>0</v>
      </c>
      <c r="F179" s="408">
        <v>160950</v>
      </c>
      <c r="G179" s="409">
        <v>26289430</v>
      </c>
    </row>
    <row r="180" spans="1:7" ht="18" customHeight="1">
      <c r="A180" s="410">
        <v>177</v>
      </c>
      <c r="B180" s="411"/>
      <c r="C180" s="412">
        <v>42601</v>
      </c>
      <c r="D180" s="413" t="s">
        <v>510</v>
      </c>
      <c r="E180" s="414">
        <v>0</v>
      </c>
      <c r="F180" s="415">
        <v>50000</v>
      </c>
      <c r="G180" s="416">
        <v>26239430</v>
      </c>
    </row>
    <row r="181" spans="1:7" ht="18" customHeight="1">
      <c r="A181" s="403">
        <v>178</v>
      </c>
      <c r="B181" s="404"/>
      <c r="C181" s="405">
        <v>42604</v>
      </c>
      <c r="D181" s="406" t="s">
        <v>526</v>
      </c>
      <c r="E181" s="407">
        <v>0</v>
      </c>
      <c r="F181" s="408">
        <v>38970</v>
      </c>
      <c r="G181" s="409">
        <v>26200460</v>
      </c>
    </row>
    <row r="182" spans="1:7" ht="18" customHeight="1">
      <c r="A182" s="410">
        <v>179</v>
      </c>
      <c r="B182" s="421"/>
      <c r="C182" s="412">
        <v>42605</v>
      </c>
      <c r="D182" s="413" t="s">
        <v>527</v>
      </c>
      <c r="E182" s="414">
        <v>0</v>
      </c>
      <c r="F182" s="415">
        <v>8000</v>
      </c>
      <c r="G182" s="416">
        <v>26192460</v>
      </c>
    </row>
    <row r="183" spans="1:7" ht="18" customHeight="1">
      <c r="A183" s="403">
        <v>180</v>
      </c>
      <c r="B183" s="434"/>
      <c r="C183" s="405">
        <v>42607</v>
      </c>
      <c r="D183" s="406" t="s">
        <v>528</v>
      </c>
      <c r="E183" s="407">
        <v>0</v>
      </c>
      <c r="F183" s="408">
        <v>2604000</v>
      </c>
      <c r="G183" s="409">
        <v>23588460</v>
      </c>
    </row>
    <row r="184" spans="1:7" ht="18" customHeight="1">
      <c r="A184" s="410">
        <v>181</v>
      </c>
      <c r="B184" s="411"/>
      <c r="C184" s="412">
        <v>42607</v>
      </c>
      <c r="D184" s="413" t="s">
        <v>529</v>
      </c>
      <c r="E184" s="414">
        <v>0</v>
      </c>
      <c r="F184" s="415">
        <v>120000</v>
      </c>
      <c r="G184" s="416">
        <v>23468460</v>
      </c>
    </row>
    <row r="185" spans="1:7" ht="18" customHeight="1">
      <c r="A185" s="403">
        <v>182</v>
      </c>
      <c r="B185" s="404" t="s">
        <v>506</v>
      </c>
      <c r="C185" s="405">
        <v>42607</v>
      </c>
      <c r="D185" s="406" t="s">
        <v>530</v>
      </c>
      <c r="E185" s="407">
        <v>0</v>
      </c>
      <c r="F185" s="408">
        <v>264760</v>
      </c>
      <c r="G185" s="409">
        <v>23203700</v>
      </c>
    </row>
    <row r="186" spans="1:7" ht="18" customHeight="1">
      <c r="A186" s="410">
        <v>183</v>
      </c>
      <c r="B186" s="411"/>
      <c r="C186" s="412">
        <v>42607</v>
      </c>
      <c r="D186" s="413" t="s">
        <v>531</v>
      </c>
      <c r="E186" s="414">
        <v>0</v>
      </c>
      <c r="F186" s="415">
        <v>1693850</v>
      </c>
      <c r="G186" s="416">
        <v>21509850</v>
      </c>
    </row>
    <row r="187" spans="1:7" ht="18" customHeight="1">
      <c r="A187" s="403">
        <v>184</v>
      </c>
      <c r="B187" s="404"/>
      <c r="C187" s="405">
        <v>42607</v>
      </c>
      <c r="D187" s="406" t="s">
        <v>532</v>
      </c>
      <c r="E187" s="407">
        <v>0</v>
      </c>
      <c r="F187" s="408">
        <v>164630</v>
      </c>
      <c r="G187" s="409">
        <v>21345220</v>
      </c>
    </row>
    <row r="188" spans="1:7" ht="18" customHeight="1">
      <c r="A188" s="410">
        <v>185</v>
      </c>
      <c r="B188" s="411"/>
      <c r="C188" s="412">
        <v>42607</v>
      </c>
      <c r="D188" s="413" t="s">
        <v>533</v>
      </c>
      <c r="E188" s="414">
        <v>0</v>
      </c>
      <c r="F188" s="415">
        <v>227000</v>
      </c>
      <c r="G188" s="416">
        <v>21118220</v>
      </c>
    </row>
    <row r="189" spans="1:7" ht="18" customHeight="1">
      <c r="A189" s="403">
        <v>186</v>
      </c>
      <c r="B189" s="404"/>
      <c r="C189" s="405">
        <v>42607</v>
      </c>
      <c r="D189" s="406" t="s">
        <v>534</v>
      </c>
      <c r="E189" s="407">
        <v>0</v>
      </c>
      <c r="F189" s="408">
        <v>24380</v>
      </c>
      <c r="G189" s="409">
        <v>21093840</v>
      </c>
    </row>
    <row r="190" spans="1:7" ht="18" customHeight="1">
      <c r="A190" s="410">
        <v>187</v>
      </c>
      <c r="B190" s="411"/>
      <c r="C190" s="412">
        <v>42607</v>
      </c>
      <c r="D190" s="413" t="s">
        <v>535</v>
      </c>
      <c r="E190" s="414">
        <v>0</v>
      </c>
      <c r="F190" s="415">
        <v>660000</v>
      </c>
      <c r="G190" s="416">
        <v>20433840</v>
      </c>
    </row>
    <row r="191" spans="1:7" ht="18" customHeight="1">
      <c r="A191" s="403">
        <v>188</v>
      </c>
      <c r="B191" s="404"/>
      <c r="C191" s="405">
        <v>42614</v>
      </c>
      <c r="D191" s="406" t="s">
        <v>417</v>
      </c>
      <c r="E191" s="407">
        <v>0</v>
      </c>
      <c r="F191" s="408">
        <v>50000</v>
      </c>
      <c r="G191" s="409">
        <v>20383840</v>
      </c>
    </row>
    <row r="192" spans="1:7" ht="18" customHeight="1">
      <c r="A192" s="410">
        <v>189</v>
      </c>
      <c r="B192" s="411"/>
      <c r="C192" s="412">
        <v>42618</v>
      </c>
      <c r="D192" s="413" t="s">
        <v>536</v>
      </c>
      <c r="E192" s="414">
        <v>0</v>
      </c>
      <c r="F192" s="415">
        <v>66000</v>
      </c>
      <c r="G192" s="416">
        <v>20317840</v>
      </c>
    </row>
    <row r="193" spans="1:7" ht="18" customHeight="1">
      <c r="A193" s="403">
        <v>190</v>
      </c>
      <c r="B193" s="404"/>
      <c r="C193" s="405">
        <v>42620</v>
      </c>
      <c r="D193" s="406" t="s">
        <v>537</v>
      </c>
      <c r="E193" s="407">
        <v>0</v>
      </c>
      <c r="F193" s="408">
        <v>500000</v>
      </c>
      <c r="G193" s="409">
        <v>19817840</v>
      </c>
    </row>
    <row r="194" spans="1:7" ht="18" customHeight="1">
      <c r="A194" s="410">
        <v>191</v>
      </c>
      <c r="B194" s="411"/>
      <c r="C194" s="412">
        <v>42621</v>
      </c>
      <c r="D194" s="413" t="s">
        <v>417</v>
      </c>
      <c r="E194" s="414">
        <v>0</v>
      </c>
      <c r="F194" s="415">
        <v>50000</v>
      </c>
      <c r="G194" s="416">
        <v>19767840</v>
      </c>
    </row>
    <row r="195" spans="1:7" ht="18" customHeight="1">
      <c r="A195" s="403">
        <v>192</v>
      </c>
      <c r="B195" s="404"/>
      <c r="C195" s="405">
        <v>42621</v>
      </c>
      <c r="D195" s="406" t="s">
        <v>478</v>
      </c>
      <c r="E195" s="408">
        <v>100000</v>
      </c>
      <c r="F195" s="407">
        <v>0</v>
      </c>
      <c r="G195" s="409">
        <v>19867840</v>
      </c>
    </row>
    <row r="196" spans="1:7" ht="18" customHeight="1">
      <c r="A196" s="410">
        <v>193</v>
      </c>
      <c r="B196" s="411"/>
      <c r="C196" s="412">
        <v>42622</v>
      </c>
      <c r="D196" s="413" t="s">
        <v>538</v>
      </c>
      <c r="E196" s="414">
        <v>0</v>
      </c>
      <c r="F196" s="415">
        <v>1526400</v>
      </c>
      <c r="G196" s="416">
        <v>18341440</v>
      </c>
    </row>
    <row r="197" spans="1:7" ht="18" customHeight="1">
      <c r="A197" s="403">
        <v>194</v>
      </c>
      <c r="B197" s="404"/>
      <c r="C197" s="405">
        <v>42625</v>
      </c>
      <c r="D197" s="406" t="s">
        <v>539</v>
      </c>
      <c r="E197" s="407">
        <v>0</v>
      </c>
      <c r="F197" s="408">
        <v>216910</v>
      </c>
      <c r="G197" s="409">
        <v>18124530</v>
      </c>
    </row>
    <row r="198" spans="1:7" ht="18" customHeight="1">
      <c r="A198" s="410">
        <v>195</v>
      </c>
      <c r="B198" s="411"/>
      <c r="C198" s="412">
        <v>42632</v>
      </c>
      <c r="D198" s="413" t="s">
        <v>435</v>
      </c>
      <c r="E198" s="414">
        <v>0</v>
      </c>
      <c r="F198" s="415">
        <v>50000</v>
      </c>
      <c r="G198" s="416">
        <v>18074530</v>
      </c>
    </row>
    <row r="199" spans="1:7" ht="18" customHeight="1">
      <c r="A199" s="403">
        <v>196</v>
      </c>
      <c r="B199" s="404"/>
      <c r="C199" s="405">
        <v>42633</v>
      </c>
      <c r="D199" s="406" t="s">
        <v>540</v>
      </c>
      <c r="E199" s="407">
        <v>0</v>
      </c>
      <c r="F199" s="408">
        <v>48050</v>
      </c>
      <c r="G199" s="409">
        <v>18026480</v>
      </c>
    </row>
    <row r="200" spans="1:7" ht="18" customHeight="1">
      <c r="A200" s="410">
        <v>197</v>
      </c>
      <c r="B200" s="411"/>
      <c r="C200" s="412">
        <v>42633</v>
      </c>
      <c r="D200" s="413" t="s">
        <v>541</v>
      </c>
      <c r="E200" s="414">
        <v>0</v>
      </c>
      <c r="F200" s="415">
        <v>30000</v>
      </c>
      <c r="G200" s="416">
        <v>17996480</v>
      </c>
    </row>
    <row r="201" spans="1:7" ht="18" customHeight="1">
      <c r="A201" s="403">
        <v>198</v>
      </c>
      <c r="B201" s="404"/>
      <c r="C201" s="405">
        <v>42633</v>
      </c>
      <c r="D201" s="406" t="s">
        <v>542</v>
      </c>
      <c r="E201" s="407">
        <v>0</v>
      </c>
      <c r="F201" s="408">
        <v>28500</v>
      </c>
      <c r="G201" s="409">
        <v>17967980</v>
      </c>
    </row>
    <row r="202" spans="1:7" ht="18" customHeight="1">
      <c r="A202" s="410">
        <v>199</v>
      </c>
      <c r="B202" s="411"/>
      <c r="C202" s="412">
        <v>42633</v>
      </c>
      <c r="D202" s="413" t="s">
        <v>417</v>
      </c>
      <c r="E202" s="414">
        <v>0</v>
      </c>
      <c r="F202" s="415">
        <v>50000</v>
      </c>
      <c r="G202" s="416">
        <v>17917980</v>
      </c>
    </row>
    <row r="203" spans="1:7" ht="18" customHeight="1">
      <c r="A203" s="403">
        <v>200</v>
      </c>
      <c r="B203" s="404"/>
      <c r="C203" s="405">
        <v>42635</v>
      </c>
      <c r="D203" s="406" t="s">
        <v>543</v>
      </c>
      <c r="E203" s="407">
        <v>0</v>
      </c>
      <c r="F203" s="408">
        <v>27780</v>
      </c>
      <c r="G203" s="409">
        <v>17890200</v>
      </c>
    </row>
    <row r="204" spans="1:7" ht="18" customHeight="1">
      <c r="A204" s="410">
        <v>201</v>
      </c>
      <c r="B204" s="411"/>
      <c r="C204" s="412">
        <v>42635</v>
      </c>
      <c r="D204" s="413" t="s">
        <v>544</v>
      </c>
      <c r="E204" s="414">
        <v>0</v>
      </c>
      <c r="F204" s="415">
        <v>25970</v>
      </c>
      <c r="G204" s="416">
        <v>17864230</v>
      </c>
    </row>
    <row r="205" spans="1:7" ht="18" customHeight="1">
      <c r="A205" s="403">
        <v>202</v>
      </c>
      <c r="B205" s="404"/>
      <c r="C205" s="405">
        <v>42635</v>
      </c>
      <c r="D205" s="406" t="s">
        <v>545</v>
      </c>
      <c r="E205" s="407">
        <v>0</v>
      </c>
      <c r="F205" s="408">
        <v>66000</v>
      </c>
      <c r="G205" s="409">
        <v>17798230</v>
      </c>
    </row>
    <row r="206" spans="1:7" ht="18" customHeight="1">
      <c r="A206" s="410">
        <v>203</v>
      </c>
      <c r="B206" s="411"/>
      <c r="C206" s="412">
        <v>42636</v>
      </c>
      <c r="D206" s="413" t="s">
        <v>546</v>
      </c>
      <c r="E206" s="414">
        <v>0</v>
      </c>
      <c r="F206" s="415">
        <v>660000</v>
      </c>
      <c r="G206" s="416">
        <v>17138230</v>
      </c>
    </row>
    <row r="207" spans="1:7" ht="18" customHeight="1">
      <c r="A207" s="403">
        <v>204</v>
      </c>
      <c r="B207" s="404"/>
      <c r="C207" s="405">
        <v>42636</v>
      </c>
      <c r="D207" s="406" t="s">
        <v>547</v>
      </c>
      <c r="E207" s="407">
        <v>0</v>
      </c>
      <c r="F207" s="408">
        <v>2604000</v>
      </c>
      <c r="G207" s="409">
        <v>14534230</v>
      </c>
    </row>
    <row r="208" spans="1:7" ht="18" customHeight="1">
      <c r="A208" s="410">
        <v>205</v>
      </c>
      <c r="B208" s="421"/>
      <c r="C208" s="412">
        <v>42636</v>
      </c>
      <c r="D208" s="413" t="s">
        <v>548</v>
      </c>
      <c r="E208" s="414">
        <v>0</v>
      </c>
      <c r="F208" s="415">
        <v>120000</v>
      </c>
      <c r="G208" s="416">
        <v>14414230</v>
      </c>
    </row>
    <row r="209" spans="1:7" ht="18" customHeight="1">
      <c r="A209" s="403">
        <v>206</v>
      </c>
      <c r="B209" s="434"/>
      <c r="C209" s="405">
        <v>42636</v>
      </c>
      <c r="D209" s="406" t="s">
        <v>549</v>
      </c>
      <c r="E209" s="407">
        <v>0</v>
      </c>
      <c r="F209" s="408">
        <v>413130</v>
      </c>
      <c r="G209" s="409">
        <v>14001100</v>
      </c>
    </row>
    <row r="210" spans="1:7" ht="18" customHeight="1">
      <c r="A210" s="410">
        <v>207</v>
      </c>
      <c r="B210" s="411"/>
      <c r="C210" s="412">
        <v>42636</v>
      </c>
      <c r="D210" s="413" t="s">
        <v>550</v>
      </c>
      <c r="E210" s="414">
        <v>0</v>
      </c>
      <c r="F210" s="415">
        <v>354200</v>
      </c>
      <c r="G210" s="416">
        <v>13646900</v>
      </c>
    </row>
    <row r="211" spans="1:7" ht="18" customHeight="1">
      <c r="A211" s="403">
        <v>208</v>
      </c>
      <c r="B211" s="404" t="s">
        <v>506</v>
      </c>
      <c r="C211" s="405">
        <v>42636</v>
      </c>
      <c r="D211" s="406" t="s">
        <v>551</v>
      </c>
      <c r="E211" s="407">
        <v>0</v>
      </c>
      <c r="F211" s="408">
        <v>36000</v>
      </c>
      <c r="G211" s="409">
        <v>13610900</v>
      </c>
    </row>
    <row r="212" spans="1:7" ht="18" customHeight="1">
      <c r="A212" s="410">
        <v>209</v>
      </c>
      <c r="B212" s="411"/>
      <c r="C212" s="412">
        <v>42636</v>
      </c>
      <c r="D212" s="413" t="s">
        <v>552</v>
      </c>
      <c r="E212" s="414">
        <v>0</v>
      </c>
      <c r="F212" s="415">
        <v>3500</v>
      </c>
      <c r="G212" s="416">
        <v>13607400</v>
      </c>
    </row>
    <row r="213" spans="1:7" ht="18" customHeight="1">
      <c r="A213" s="403">
        <v>210</v>
      </c>
      <c r="B213" s="404"/>
      <c r="C213" s="405">
        <v>42636</v>
      </c>
      <c r="D213" s="406" t="s">
        <v>553</v>
      </c>
      <c r="E213" s="407">
        <v>0</v>
      </c>
      <c r="F213" s="408">
        <v>3000</v>
      </c>
      <c r="G213" s="409">
        <v>13604400</v>
      </c>
    </row>
    <row r="214" spans="1:7" ht="18" customHeight="1">
      <c r="A214" s="410">
        <v>211</v>
      </c>
      <c r="B214" s="411"/>
      <c r="C214" s="412">
        <v>42639</v>
      </c>
      <c r="D214" s="413" t="s">
        <v>434</v>
      </c>
      <c r="E214" s="414">
        <v>0</v>
      </c>
      <c r="F214" s="415">
        <v>10000</v>
      </c>
      <c r="G214" s="416">
        <v>13594400</v>
      </c>
    </row>
    <row r="215" spans="1:7" ht="18" customHeight="1">
      <c r="A215" s="403">
        <v>212</v>
      </c>
      <c r="B215" s="404"/>
      <c r="C215" s="405">
        <v>42642</v>
      </c>
      <c r="D215" s="406" t="s">
        <v>554</v>
      </c>
      <c r="E215" s="407">
        <v>0</v>
      </c>
      <c r="F215" s="408">
        <v>48890</v>
      </c>
      <c r="G215" s="409">
        <v>13545510</v>
      </c>
    </row>
    <row r="216" spans="1:7" ht="18" customHeight="1">
      <c r="A216" s="410">
        <v>213</v>
      </c>
      <c r="B216" s="411"/>
      <c r="C216" s="412">
        <v>42642</v>
      </c>
      <c r="D216" s="413" t="s">
        <v>555</v>
      </c>
      <c r="E216" s="414">
        <v>0</v>
      </c>
      <c r="F216" s="415">
        <v>46800</v>
      </c>
      <c r="G216" s="416">
        <v>13498710</v>
      </c>
    </row>
    <row r="217" spans="1:7" ht="18" customHeight="1">
      <c r="A217" s="403">
        <v>214</v>
      </c>
      <c r="B217" s="404"/>
      <c r="C217" s="405">
        <v>42642</v>
      </c>
      <c r="D217" s="406" t="s">
        <v>417</v>
      </c>
      <c r="E217" s="407">
        <v>0</v>
      </c>
      <c r="F217" s="408">
        <v>50000</v>
      </c>
      <c r="G217" s="409">
        <v>13448710</v>
      </c>
    </row>
    <row r="218" spans="1:7" ht="18" customHeight="1">
      <c r="A218" s="410">
        <v>215</v>
      </c>
      <c r="B218" s="411"/>
      <c r="C218" s="412">
        <v>42643</v>
      </c>
      <c r="D218" s="413" t="s">
        <v>556</v>
      </c>
      <c r="E218" s="414">
        <v>0</v>
      </c>
      <c r="F218" s="415">
        <v>7000</v>
      </c>
      <c r="G218" s="416">
        <v>13441710</v>
      </c>
    </row>
    <row r="219" spans="1:7" ht="18" customHeight="1">
      <c r="A219" s="403">
        <v>216</v>
      </c>
      <c r="B219" s="404"/>
      <c r="C219" s="405">
        <v>42648</v>
      </c>
      <c r="D219" s="406" t="s">
        <v>557</v>
      </c>
      <c r="E219" s="407">
        <v>0</v>
      </c>
      <c r="F219" s="408">
        <v>54000</v>
      </c>
      <c r="G219" s="409">
        <v>13387710</v>
      </c>
    </row>
    <row r="220" spans="1:7" ht="18" customHeight="1">
      <c r="A220" s="410">
        <v>217</v>
      </c>
      <c r="B220" s="411"/>
      <c r="C220" s="412">
        <v>42648</v>
      </c>
      <c r="D220" s="413" t="s">
        <v>558</v>
      </c>
      <c r="E220" s="414">
        <v>0</v>
      </c>
      <c r="F220" s="415">
        <v>66000</v>
      </c>
      <c r="G220" s="416">
        <v>13321710</v>
      </c>
    </row>
    <row r="221" spans="1:7" ht="18" customHeight="1">
      <c r="A221" s="403">
        <v>218</v>
      </c>
      <c r="B221" s="404"/>
      <c r="C221" s="405">
        <v>42650</v>
      </c>
      <c r="D221" s="406" t="s">
        <v>435</v>
      </c>
      <c r="E221" s="407">
        <v>0</v>
      </c>
      <c r="F221" s="408">
        <v>50000</v>
      </c>
      <c r="G221" s="409">
        <v>13271710</v>
      </c>
    </row>
    <row r="222" spans="1:7" ht="18" customHeight="1">
      <c r="A222" s="410">
        <v>219</v>
      </c>
      <c r="B222" s="411"/>
      <c r="C222" s="412">
        <v>42650</v>
      </c>
      <c r="D222" s="413" t="s">
        <v>478</v>
      </c>
      <c r="E222" s="415">
        <v>500000</v>
      </c>
      <c r="F222" s="414">
        <v>0</v>
      </c>
      <c r="G222" s="416">
        <v>13771710</v>
      </c>
    </row>
    <row r="223" spans="1:7" ht="18" customHeight="1">
      <c r="A223" s="403">
        <v>220</v>
      </c>
      <c r="B223" s="404"/>
      <c r="C223" s="405">
        <v>42650</v>
      </c>
      <c r="D223" s="406" t="s">
        <v>417</v>
      </c>
      <c r="E223" s="407">
        <v>0</v>
      </c>
      <c r="F223" s="408">
        <v>50000</v>
      </c>
      <c r="G223" s="409">
        <v>13721710</v>
      </c>
    </row>
    <row r="224" spans="1:7" ht="18" customHeight="1">
      <c r="A224" s="410">
        <v>221</v>
      </c>
      <c r="B224" s="411"/>
      <c r="C224" s="412">
        <v>42650</v>
      </c>
      <c r="D224" s="413" t="s">
        <v>559</v>
      </c>
      <c r="E224" s="414">
        <v>0</v>
      </c>
      <c r="F224" s="415">
        <v>30000</v>
      </c>
      <c r="G224" s="416">
        <v>13691710</v>
      </c>
    </row>
    <row r="225" spans="1:7" ht="18" customHeight="1">
      <c r="A225" s="403">
        <v>222</v>
      </c>
      <c r="B225" s="404"/>
      <c r="C225" s="405">
        <v>42650</v>
      </c>
      <c r="D225" s="406" t="s">
        <v>560</v>
      </c>
      <c r="E225" s="407">
        <v>0</v>
      </c>
      <c r="F225" s="408">
        <v>600962</v>
      </c>
      <c r="G225" s="409">
        <v>13090748</v>
      </c>
    </row>
    <row r="226" spans="1:7" ht="18" customHeight="1">
      <c r="A226" s="410">
        <v>223</v>
      </c>
      <c r="B226" s="411"/>
      <c r="C226" s="412">
        <v>42653</v>
      </c>
      <c r="D226" s="413" t="s">
        <v>561</v>
      </c>
      <c r="E226" s="414">
        <v>0</v>
      </c>
      <c r="F226" s="415">
        <v>13000</v>
      </c>
      <c r="G226" s="416">
        <v>13077748</v>
      </c>
    </row>
    <row r="227" spans="1:7" ht="18" customHeight="1">
      <c r="A227" s="403">
        <v>224</v>
      </c>
      <c r="B227" s="404"/>
      <c r="C227" s="405">
        <v>42653</v>
      </c>
      <c r="D227" s="406" t="s">
        <v>562</v>
      </c>
      <c r="E227" s="407">
        <v>0</v>
      </c>
      <c r="F227" s="408">
        <v>170690</v>
      </c>
      <c r="G227" s="409">
        <v>12907058</v>
      </c>
    </row>
    <row r="228" spans="1:7" ht="18" customHeight="1">
      <c r="A228" s="410">
        <v>225</v>
      </c>
      <c r="B228" s="411"/>
      <c r="C228" s="412">
        <v>42657</v>
      </c>
      <c r="D228" s="413" t="s">
        <v>563</v>
      </c>
      <c r="E228" s="414">
        <v>0</v>
      </c>
      <c r="F228" s="415">
        <v>92700</v>
      </c>
      <c r="G228" s="416">
        <v>12814358</v>
      </c>
    </row>
    <row r="229" spans="1:7" ht="18" customHeight="1">
      <c r="A229" s="403">
        <v>226</v>
      </c>
      <c r="B229" s="404"/>
      <c r="C229" s="405">
        <v>42657</v>
      </c>
      <c r="D229" s="406" t="s">
        <v>564</v>
      </c>
      <c r="E229" s="407">
        <v>0</v>
      </c>
      <c r="F229" s="408">
        <v>24380</v>
      </c>
      <c r="G229" s="409">
        <v>12789978</v>
      </c>
    </row>
    <row r="230" spans="1:7" ht="18" customHeight="1">
      <c r="A230" s="410">
        <v>227</v>
      </c>
      <c r="B230" s="411"/>
      <c r="C230" s="412">
        <v>42660</v>
      </c>
      <c r="D230" s="413" t="s">
        <v>565</v>
      </c>
      <c r="E230" s="414">
        <v>0</v>
      </c>
      <c r="F230" s="415">
        <v>50000</v>
      </c>
      <c r="G230" s="416">
        <v>12739978</v>
      </c>
    </row>
    <row r="231" spans="1:7" ht="18" customHeight="1">
      <c r="A231" s="403">
        <v>228</v>
      </c>
      <c r="B231" s="404"/>
      <c r="C231" s="405">
        <v>42664</v>
      </c>
      <c r="D231" s="406" t="s">
        <v>556</v>
      </c>
      <c r="E231" s="407">
        <v>0</v>
      </c>
      <c r="F231" s="408">
        <v>14000</v>
      </c>
      <c r="G231" s="409">
        <v>12725978</v>
      </c>
    </row>
    <row r="232" spans="1:7" ht="18" customHeight="1">
      <c r="A232" s="410">
        <v>229</v>
      </c>
      <c r="B232" s="411"/>
      <c r="C232" s="412">
        <v>42667</v>
      </c>
      <c r="D232" s="413" t="s">
        <v>566</v>
      </c>
      <c r="E232" s="414">
        <v>0</v>
      </c>
      <c r="F232" s="415">
        <v>44800</v>
      </c>
      <c r="G232" s="416">
        <v>12681178</v>
      </c>
    </row>
    <row r="233" spans="1:7" ht="18" customHeight="1">
      <c r="A233" s="403">
        <v>230</v>
      </c>
      <c r="B233" s="404"/>
      <c r="C233" s="405">
        <v>42667</v>
      </c>
      <c r="D233" s="406" t="s">
        <v>567</v>
      </c>
      <c r="E233" s="407">
        <v>0</v>
      </c>
      <c r="F233" s="408">
        <v>66000</v>
      </c>
      <c r="G233" s="409">
        <v>12615178</v>
      </c>
    </row>
    <row r="234" spans="1:7" ht="18" customHeight="1">
      <c r="A234" s="410">
        <v>231</v>
      </c>
      <c r="B234" s="421"/>
      <c r="C234" s="412">
        <v>42667</v>
      </c>
      <c r="D234" s="413" t="s">
        <v>568</v>
      </c>
      <c r="E234" s="414">
        <v>0</v>
      </c>
      <c r="F234" s="415">
        <v>26700</v>
      </c>
      <c r="G234" s="416">
        <v>12588478</v>
      </c>
    </row>
    <row r="235" spans="1:7" ht="18" customHeight="1">
      <c r="A235" s="403">
        <v>232</v>
      </c>
      <c r="B235" s="434"/>
      <c r="C235" s="405">
        <v>42668</v>
      </c>
      <c r="D235" s="406" t="s">
        <v>569</v>
      </c>
      <c r="E235" s="407">
        <v>0</v>
      </c>
      <c r="F235" s="408">
        <v>660000</v>
      </c>
      <c r="G235" s="409">
        <v>11928478</v>
      </c>
    </row>
    <row r="236" spans="1:7" ht="18" customHeight="1">
      <c r="A236" s="410">
        <v>233</v>
      </c>
      <c r="B236" s="411"/>
      <c r="C236" s="412">
        <v>42668</v>
      </c>
      <c r="D236" s="413" t="s">
        <v>570</v>
      </c>
      <c r="E236" s="414">
        <v>0</v>
      </c>
      <c r="F236" s="415">
        <v>2604000</v>
      </c>
      <c r="G236" s="416">
        <v>9324478</v>
      </c>
    </row>
    <row r="237" spans="1:7" ht="18" customHeight="1">
      <c r="A237" s="403">
        <v>234</v>
      </c>
      <c r="B237" s="404" t="s">
        <v>506</v>
      </c>
      <c r="C237" s="405">
        <v>42668</v>
      </c>
      <c r="D237" s="406" t="s">
        <v>571</v>
      </c>
      <c r="E237" s="407">
        <v>0</v>
      </c>
      <c r="F237" s="408">
        <v>120000</v>
      </c>
      <c r="G237" s="409">
        <v>9204478</v>
      </c>
    </row>
    <row r="238" spans="1:7" ht="18" customHeight="1">
      <c r="A238" s="410">
        <v>235</v>
      </c>
      <c r="B238" s="411"/>
      <c r="C238" s="412">
        <v>42668</v>
      </c>
      <c r="D238" s="413" t="s">
        <v>572</v>
      </c>
      <c r="E238" s="414">
        <v>0</v>
      </c>
      <c r="F238" s="415">
        <v>264760</v>
      </c>
      <c r="G238" s="416">
        <v>8939718</v>
      </c>
    </row>
    <row r="239" spans="1:7" ht="18" customHeight="1">
      <c r="A239" s="403">
        <v>236</v>
      </c>
      <c r="B239" s="404"/>
      <c r="C239" s="405">
        <v>42668</v>
      </c>
      <c r="D239" s="406" t="s">
        <v>573</v>
      </c>
      <c r="E239" s="407">
        <v>0</v>
      </c>
      <c r="F239" s="408">
        <v>227000</v>
      </c>
      <c r="G239" s="409">
        <v>8712718</v>
      </c>
    </row>
    <row r="240" spans="1:7" ht="18" customHeight="1">
      <c r="A240" s="410">
        <v>237</v>
      </c>
      <c r="B240" s="411"/>
      <c r="C240" s="412">
        <v>42668</v>
      </c>
      <c r="D240" s="413" t="s">
        <v>574</v>
      </c>
      <c r="E240" s="414">
        <v>0</v>
      </c>
      <c r="F240" s="415">
        <v>508160</v>
      </c>
      <c r="G240" s="416">
        <v>8204558</v>
      </c>
    </row>
    <row r="241" spans="1:7" ht="18" customHeight="1">
      <c r="A241" s="403">
        <v>238</v>
      </c>
      <c r="B241" s="404"/>
      <c r="C241" s="405">
        <v>42668</v>
      </c>
      <c r="D241" s="406" t="s">
        <v>575</v>
      </c>
      <c r="E241" s="407">
        <v>0</v>
      </c>
      <c r="F241" s="408">
        <v>1693850</v>
      </c>
      <c r="G241" s="409">
        <v>6510708</v>
      </c>
    </row>
    <row r="242" spans="1:7" ht="18" customHeight="1">
      <c r="A242" s="410">
        <v>239</v>
      </c>
      <c r="B242" s="411"/>
      <c r="C242" s="412">
        <v>42668</v>
      </c>
      <c r="D242" s="413" t="s">
        <v>576</v>
      </c>
      <c r="E242" s="414">
        <v>0</v>
      </c>
      <c r="F242" s="415">
        <v>49360</v>
      </c>
      <c r="G242" s="416">
        <v>6461348</v>
      </c>
    </row>
    <row r="243" spans="1:7" ht="18" customHeight="1">
      <c r="A243" s="403">
        <v>240</v>
      </c>
      <c r="B243" s="404"/>
      <c r="C243" s="405">
        <v>42668</v>
      </c>
      <c r="D243" s="406" t="s">
        <v>577</v>
      </c>
      <c r="E243" s="407">
        <v>0</v>
      </c>
      <c r="F243" s="408">
        <v>164630</v>
      </c>
      <c r="G243" s="409">
        <v>6296718</v>
      </c>
    </row>
    <row r="244" spans="1:7" ht="18" customHeight="1">
      <c r="A244" s="410">
        <v>241</v>
      </c>
      <c r="B244" s="411"/>
      <c r="C244" s="412">
        <v>42668</v>
      </c>
      <c r="D244" s="413" t="s">
        <v>578</v>
      </c>
      <c r="E244" s="414">
        <v>0</v>
      </c>
      <c r="F244" s="415">
        <v>42347</v>
      </c>
      <c r="G244" s="416">
        <v>6254371</v>
      </c>
    </row>
    <row r="245" spans="1:7" ht="18" customHeight="1">
      <c r="A245" s="403">
        <v>242</v>
      </c>
      <c r="B245" s="404"/>
      <c r="C245" s="405">
        <v>42668</v>
      </c>
      <c r="D245" s="406" t="s">
        <v>579</v>
      </c>
      <c r="E245" s="407">
        <v>0</v>
      </c>
      <c r="F245" s="408">
        <v>141154</v>
      </c>
      <c r="G245" s="409">
        <v>6113217</v>
      </c>
    </row>
    <row r="246" spans="1:7" ht="18" customHeight="1">
      <c r="A246" s="410">
        <v>243</v>
      </c>
      <c r="B246" s="411"/>
      <c r="C246" s="412">
        <v>42668</v>
      </c>
      <c r="D246" s="413" t="s">
        <v>580</v>
      </c>
      <c r="E246" s="415">
        <v>9820200</v>
      </c>
      <c r="F246" s="414">
        <v>0</v>
      </c>
      <c r="G246" s="416">
        <v>15933417</v>
      </c>
    </row>
    <row r="247" spans="1:7" ht="18" customHeight="1">
      <c r="A247" s="403">
        <v>244</v>
      </c>
      <c r="B247" s="404"/>
      <c r="C247" s="405">
        <v>42669</v>
      </c>
      <c r="D247" s="406" t="s">
        <v>417</v>
      </c>
      <c r="E247" s="407">
        <v>0</v>
      </c>
      <c r="F247" s="408">
        <v>50000</v>
      </c>
      <c r="G247" s="409">
        <v>15883417</v>
      </c>
    </row>
    <row r="248" spans="1:7" ht="18" customHeight="1">
      <c r="A248" s="410">
        <v>245</v>
      </c>
      <c r="B248" s="411"/>
      <c r="C248" s="412">
        <v>42671</v>
      </c>
      <c r="D248" s="413" t="s">
        <v>581</v>
      </c>
      <c r="E248" s="414">
        <v>0</v>
      </c>
      <c r="F248" s="415">
        <v>2380</v>
      </c>
      <c r="G248" s="416">
        <v>15881037</v>
      </c>
    </row>
    <row r="249" spans="1:7" ht="18" customHeight="1">
      <c r="A249" s="403">
        <v>246</v>
      </c>
      <c r="B249" s="404"/>
      <c r="C249" s="405">
        <v>42671</v>
      </c>
      <c r="D249" s="406" t="s">
        <v>582</v>
      </c>
      <c r="E249" s="407">
        <v>0</v>
      </c>
      <c r="F249" s="408">
        <v>66000</v>
      </c>
      <c r="G249" s="409">
        <v>15815037</v>
      </c>
    </row>
    <row r="250" spans="1:7" ht="18" customHeight="1">
      <c r="A250" s="410">
        <v>247</v>
      </c>
      <c r="B250" s="411"/>
      <c r="C250" s="412">
        <v>42677</v>
      </c>
      <c r="D250" s="413" t="s">
        <v>417</v>
      </c>
      <c r="E250" s="414">
        <v>0</v>
      </c>
      <c r="F250" s="415">
        <v>50000</v>
      </c>
      <c r="G250" s="416">
        <v>15765037</v>
      </c>
    </row>
    <row r="251" spans="1:7" ht="18" customHeight="1">
      <c r="A251" s="403">
        <v>248</v>
      </c>
      <c r="B251" s="404"/>
      <c r="C251" s="405">
        <v>42681</v>
      </c>
      <c r="D251" s="406" t="s">
        <v>583</v>
      </c>
      <c r="E251" s="407">
        <v>0</v>
      </c>
      <c r="F251" s="408">
        <v>104500</v>
      </c>
      <c r="G251" s="409">
        <v>15660537</v>
      </c>
    </row>
    <row r="252" spans="1:7" ht="18" customHeight="1">
      <c r="A252" s="410">
        <v>249</v>
      </c>
      <c r="B252" s="411"/>
      <c r="C252" s="412">
        <v>42681</v>
      </c>
      <c r="D252" s="413" t="s">
        <v>435</v>
      </c>
      <c r="E252" s="414">
        <v>0</v>
      </c>
      <c r="F252" s="415">
        <v>50000</v>
      </c>
      <c r="G252" s="416">
        <v>15610537</v>
      </c>
    </row>
    <row r="253" spans="1:7" ht="18" customHeight="1">
      <c r="A253" s="403">
        <v>250</v>
      </c>
      <c r="B253" s="404"/>
      <c r="C253" s="405">
        <v>42681</v>
      </c>
      <c r="D253" s="406" t="s">
        <v>434</v>
      </c>
      <c r="E253" s="407">
        <v>0</v>
      </c>
      <c r="F253" s="408">
        <v>8000</v>
      </c>
      <c r="G253" s="409">
        <v>15602537</v>
      </c>
    </row>
    <row r="254" spans="1:7" ht="18" customHeight="1">
      <c r="A254" s="410">
        <v>251</v>
      </c>
      <c r="B254" s="411"/>
      <c r="C254" s="412">
        <v>42681</v>
      </c>
      <c r="D254" s="413" t="s">
        <v>584</v>
      </c>
      <c r="E254" s="414">
        <v>0</v>
      </c>
      <c r="F254" s="415">
        <v>12000</v>
      </c>
      <c r="G254" s="416">
        <v>15590537</v>
      </c>
    </row>
    <row r="255" spans="1:7" ht="18" customHeight="1">
      <c r="A255" s="403">
        <v>252</v>
      </c>
      <c r="B255" s="404"/>
      <c r="C255" s="405">
        <v>42681</v>
      </c>
      <c r="D255" s="406" t="s">
        <v>585</v>
      </c>
      <c r="E255" s="407">
        <v>0</v>
      </c>
      <c r="F255" s="408">
        <v>66000</v>
      </c>
      <c r="G255" s="409">
        <v>15524537</v>
      </c>
    </row>
    <row r="256" spans="1:7" ht="18" customHeight="1">
      <c r="A256" s="410">
        <v>253</v>
      </c>
      <c r="B256" s="411"/>
      <c r="C256" s="412">
        <v>42683</v>
      </c>
      <c r="D256" s="413" t="s">
        <v>556</v>
      </c>
      <c r="E256" s="414">
        <v>0</v>
      </c>
      <c r="F256" s="415">
        <v>7000</v>
      </c>
      <c r="G256" s="416">
        <v>15517537</v>
      </c>
    </row>
    <row r="257" spans="1:7" ht="18" customHeight="1">
      <c r="A257" s="403">
        <v>254</v>
      </c>
      <c r="B257" s="404"/>
      <c r="C257" s="405">
        <v>42683</v>
      </c>
      <c r="D257" s="406" t="s">
        <v>417</v>
      </c>
      <c r="E257" s="407">
        <v>0</v>
      </c>
      <c r="F257" s="408">
        <v>50000</v>
      </c>
      <c r="G257" s="409">
        <v>15467537</v>
      </c>
    </row>
    <row r="258" spans="1:7" ht="18" customHeight="1">
      <c r="A258" s="410">
        <v>255</v>
      </c>
      <c r="B258" s="411"/>
      <c r="C258" s="412">
        <v>42684</v>
      </c>
      <c r="D258" s="413" t="s">
        <v>586</v>
      </c>
      <c r="E258" s="414">
        <v>0</v>
      </c>
      <c r="F258" s="415">
        <v>124560</v>
      </c>
      <c r="G258" s="416">
        <v>15342977</v>
      </c>
    </row>
    <row r="259" spans="1:7" ht="18" customHeight="1">
      <c r="A259" s="403">
        <v>256</v>
      </c>
      <c r="B259" s="404"/>
      <c r="C259" s="405">
        <v>42685</v>
      </c>
      <c r="D259" s="406" t="s">
        <v>587</v>
      </c>
      <c r="E259" s="407">
        <v>0</v>
      </c>
      <c r="F259" s="408">
        <v>7500</v>
      </c>
      <c r="G259" s="409">
        <v>15335477</v>
      </c>
    </row>
    <row r="260" spans="1:7" ht="18" customHeight="1">
      <c r="A260" s="410">
        <v>257</v>
      </c>
      <c r="B260" s="421"/>
      <c r="C260" s="412">
        <v>42689</v>
      </c>
      <c r="D260" s="413" t="s">
        <v>417</v>
      </c>
      <c r="E260" s="414">
        <v>0</v>
      </c>
      <c r="F260" s="415">
        <v>50000</v>
      </c>
      <c r="G260" s="416">
        <v>15285477</v>
      </c>
    </row>
    <row r="261" spans="1:7" ht="18" customHeight="1">
      <c r="A261" s="403">
        <v>258</v>
      </c>
      <c r="B261" s="434"/>
      <c r="C261" s="405">
        <v>42692</v>
      </c>
      <c r="D261" s="406" t="s">
        <v>435</v>
      </c>
      <c r="E261" s="407">
        <v>0</v>
      </c>
      <c r="F261" s="408">
        <v>50000</v>
      </c>
      <c r="G261" s="409">
        <v>15235477</v>
      </c>
    </row>
    <row r="262" spans="1:7" ht="18" customHeight="1">
      <c r="A262" s="410">
        <v>259</v>
      </c>
      <c r="B262" s="411"/>
      <c r="C262" s="412">
        <v>42695</v>
      </c>
      <c r="D262" s="413" t="s">
        <v>588</v>
      </c>
      <c r="E262" s="414">
        <v>0</v>
      </c>
      <c r="F262" s="415">
        <v>22790</v>
      </c>
      <c r="G262" s="416">
        <v>15212687</v>
      </c>
    </row>
    <row r="263" spans="1:7" ht="18" customHeight="1">
      <c r="A263" s="403">
        <v>260</v>
      </c>
      <c r="B263" s="404" t="s">
        <v>506</v>
      </c>
      <c r="C263" s="405">
        <v>42695</v>
      </c>
      <c r="D263" s="406" t="s">
        <v>589</v>
      </c>
      <c r="E263" s="407">
        <v>0</v>
      </c>
      <c r="F263" s="408">
        <v>66000</v>
      </c>
      <c r="G263" s="409">
        <v>15146687</v>
      </c>
    </row>
    <row r="264" spans="1:7" ht="18" customHeight="1">
      <c r="A264" s="410">
        <v>261</v>
      </c>
      <c r="B264" s="411"/>
      <c r="C264" s="412">
        <v>42695</v>
      </c>
      <c r="D264" s="413" t="s">
        <v>590</v>
      </c>
      <c r="E264" s="414">
        <v>0</v>
      </c>
      <c r="F264" s="415">
        <v>66750</v>
      </c>
      <c r="G264" s="416">
        <v>15079937</v>
      </c>
    </row>
    <row r="265" spans="1:7" ht="18" customHeight="1">
      <c r="A265" s="403">
        <v>262</v>
      </c>
      <c r="B265" s="404"/>
      <c r="C265" s="405">
        <v>42697</v>
      </c>
      <c r="D265" s="406" t="s">
        <v>565</v>
      </c>
      <c r="E265" s="407">
        <v>0</v>
      </c>
      <c r="F265" s="408">
        <v>50000</v>
      </c>
      <c r="G265" s="409">
        <v>15029937</v>
      </c>
    </row>
    <row r="266" spans="1:7" ht="18" customHeight="1">
      <c r="A266" s="410">
        <v>263</v>
      </c>
      <c r="B266" s="411"/>
      <c r="C266" s="412">
        <v>42698</v>
      </c>
      <c r="D266" s="413" t="s">
        <v>591</v>
      </c>
      <c r="E266" s="415">
        <v>6667000</v>
      </c>
      <c r="F266" s="414">
        <v>0</v>
      </c>
      <c r="G266" s="416">
        <v>21696937</v>
      </c>
    </row>
    <row r="267" spans="1:7" ht="18" customHeight="1">
      <c r="A267" s="403">
        <v>264</v>
      </c>
      <c r="B267" s="404"/>
      <c r="C267" s="405">
        <v>42699</v>
      </c>
      <c r="D267" s="406" t="s">
        <v>592</v>
      </c>
      <c r="E267" s="407">
        <v>0</v>
      </c>
      <c r="F267" s="408">
        <v>2604000</v>
      </c>
      <c r="G267" s="409">
        <v>19092937</v>
      </c>
    </row>
    <row r="268" spans="1:7" ht="18" customHeight="1">
      <c r="A268" s="410">
        <v>265</v>
      </c>
      <c r="B268" s="411"/>
      <c r="C268" s="412">
        <v>42699</v>
      </c>
      <c r="D268" s="413" t="s">
        <v>593</v>
      </c>
      <c r="E268" s="414">
        <v>0</v>
      </c>
      <c r="F268" s="415">
        <v>120000</v>
      </c>
      <c r="G268" s="416">
        <v>18972937</v>
      </c>
    </row>
    <row r="269" spans="1:7" ht="18" customHeight="1">
      <c r="A269" s="403">
        <v>266</v>
      </c>
      <c r="B269" s="404"/>
      <c r="C269" s="405">
        <v>42699</v>
      </c>
      <c r="D269" s="406" t="s">
        <v>594</v>
      </c>
      <c r="E269" s="407">
        <v>0</v>
      </c>
      <c r="F269" s="408">
        <v>264760</v>
      </c>
      <c r="G269" s="409">
        <v>18708177</v>
      </c>
    </row>
    <row r="270" spans="1:7" ht="18" customHeight="1">
      <c r="A270" s="410">
        <v>267</v>
      </c>
      <c r="B270" s="411"/>
      <c r="C270" s="412">
        <v>42699</v>
      </c>
      <c r="D270" s="413" t="s">
        <v>595</v>
      </c>
      <c r="E270" s="414">
        <v>0</v>
      </c>
      <c r="F270" s="415">
        <v>227000</v>
      </c>
      <c r="G270" s="416">
        <v>18481177</v>
      </c>
    </row>
    <row r="271" spans="1:7" ht="18" customHeight="1">
      <c r="A271" s="403">
        <v>268</v>
      </c>
      <c r="B271" s="404"/>
      <c r="C271" s="405">
        <v>42699</v>
      </c>
      <c r="D271" s="406" t="s">
        <v>596</v>
      </c>
      <c r="E271" s="407">
        <v>0</v>
      </c>
      <c r="F271" s="408">
        <v>660000</v>
      </c>
      <c r="G271" s="409">
        <v>17821177</v>
      </c>
    </row>
    <row r="272" spans="1:7" ht="18" customHeight="1">
      <c r="A272" s="410">
        <v>269</v>
      </c>
      <c r="B272" s="411"/>
      <c r="C272" s="412">
        <v>42699</v>
      </c>
      <c r="D272" s="413" t="s">
        <v>597</v>
      </c>
      <c r="E272" s="414">
        <v>0</v>
      </c>
      <c r="F272" s="415">
        <v>1693850</v>
      </c>
      <c r="G272" s="416">
        <v>16127327</v>
      </c>
    </row>
    <row r="273" spans="1:7" ht="18" customHeight="1">
      <c r="A273" s="403">
        <v>270</v>
      </c>
      <c r="B273" s="404"/>
      <c r="C273" s="405">
        <v>42699</v>
      </c>
      <c r="D273" s="406" t="s">
        <v>598</v>
      </c>
      <c r="E273" s="407">
        <v>0</v>
      </c>
      <c r="F273" s="408">
        <v>164630</v>
      </c>
      <c r="G273" s="409">
        <v>15962697</v>
      </c>
    </row>
    <row r="274" spans="1:7" ht="18" customHeight="1">
      <c r="A274" s="410">
        <v>271</v>
      </c>
      <c r="B274" s="411"/>
      <c r="C274" s="412">
        <v>42699</v>
      </c>
      <c r="D274" s="413" t="s">
        <v>599</v>
      </c>
      <c r="E274" s="414">
        <v>0</v>
      </c>
      <c r="F274" s="415">
        <v>141154</v>
      </c>
      <c r="G274" s="416">
        <v>15821543</v>
      </c>
    </row>
    <row r="275" spans="1:7" ht="18" customHeight="1">
      <c r="A275" s="403">
        <v>272</v>
      </c>
      <c r="B275" s="404"/>
      <c r="C275" s="405">
        <v>42709</v>
      </c>
      <c r="D275" s="406" t="s">
        <v>600</v>
      </c>
      <c r="E275" s="407">
        <v>0</v>
      </c>
      <c r="F275" s="408">
        <v>50000</v>
      </c>
      <c r="G275" s="409">
        <v>15771543</v>
      </c>
    </row>
    <row r="276" spans="1:7" ht="18" customHeight="1">
      <c r="A276" s="410">
        <v>273</v>
      </c>
      <c r="B276" s="411"/>
      <c r="C276" s="412">
        <v>42709</v>
      </c>
      <c r="D276" s="413" t="s">
        <v>601</v>
      </c>
      <c r="E276" s="414">
        <v>0</v>
      </c>
      <c r="F276" s="415">
        <v>66000</v>
      </c>
      <c r="G276" s="416">
        <v>15705543</v>
      </c>
    </row>
    <row r="277" spans="1:7" ht="18" customHeight="1">
      <c r="A277" s="403">
        <v>274</v>
      </c>
      <c r="B277" s="404"/>
      <c r="C277" s="405">
        <v>42712</v>
      </c>
      <c r="D277" s="406" t="s">
        <v>602</v>
      </c>
      <c r="E277" s="407">
        <v>0</v>
      </c>
      <c r="F277" s="408">
        <v>25000</v>
      </c>
      <c r="G277" s="409">
        <v>15680543</v>
      </c>
    </row>
    <row r="278" spans="1:7" ht="18" customHeight="1">
      <c r="A278" s="410">
        <v>275</v>
      </c>
      <c r="B278" s="411"/>
      <c r="C278" s="412">
        <v>42716</v>
      </c>
      <c r="D278" s="413" t="s">
        <v>603</v>
      </c>
      <c r="E278" s="414">
        <v>0</v>
      </c>
      <c r="F278" s="415">
        <v>166000</v>
      </c>
      <c r="G278" s="416">
        <v>15514543</v>
      </c>
    </row>
    <row r="279" spans="1:7" ht="18" customHeight="1">
      <c r="A279" s="403">
        <v>276</v>
      </c>
      <c r="B279" s="404"/>
      <c r="C279" s="405">
        <v>42717</v>
      </c>
      <c r="D279" s="406" t="s">
        <v>565</v>
      </c>
      <c r="E279" s="407">
        <v>0</v>
      </c>
      <c r="F279" s="408">
        <v>50200</v>
      </c>
      <c r="G279" s="409">
        <v>15464343</v>
      </c>
    </row>
    <row r="280" spans="1:7" ht="18" customHeight="1">
      <c r="A280" s="410">
        <v>277</v>
      </c>
      <c r="B280" s="411"/>
      <c r="C280" s="412">
        <v>42717</v>
      </c>
      <c r="D280" s="413" t="s">
        <v>604</v>
      </c>
      <c r="E280" s="414">
        <v>0</v>
      </c>
      <c r="F280" s="415">
        <v>99000</v>
      </c>
      <c r="G280" s="416">
        <v>15365343</v>
      </c>
    </row>
    <row r="281" spans="1:7" ht="18" customHeight="1">
      <c r="A281" s="403">
        <v>278</v>
      </c>
      <c r="B281" s="404"/>
      <c r="C281" s="405">
        <v>42717</v>
      </c>
      <c r="D281" s="406" t="s">
        <v>605</v>
      </c>
      <c r="E281" s="407">
        <v>0</v>
      </c>
      <c r="F281" s="408">
        <v>100000</v>
      </c>
      <c r="G281" s="409">
        <v>15265343</v>
      </c>
    </row>
    <row r="282" spans="1:7" ht="18" customHeight="1">
      <c r="A282" s="410">
        <v>279</v>
      </c>
      <c r="B282" s="411"/>
      <c r="C282" s="412">
        <v>42717</v>
      </c>
      <c r="D282" s="413" t="s">
        <v>606</v>
      </c>
      <c r="E282" s="414">
        <v>0</v>
      </c>
      <c r="F282" s="415">
        <v>70000</v>
      </c>
      <c r="G282" s="416">
        <v>15195343</v>
      </c>
    </row>
    <row r="283" spans="1:7" ht="18" customHeight="1">
      <c r="A283" s="403">
        <v>280</v>
      </c>
      <c r="B283" s="404"/>
      <c r="C283" s="405">
        <v>42718</v>
      </c>
      <c r="D283" s="406" t="s">
        <v>607</v>
      </c>
      <c r="E283" s="407">
        <v>0</v>
      </c>
      <c r="F283" s="408">
        <v>16430</v>
      </c>
      <c r="G283" s="409">
        <v>15178913</v>
      </c>
    </row>
    <row r="284" spans="1:7" ht="18" customHeight="1">
      <c r="A284" s="410">
        <v>281</v>
      </c>
      <c r="B284" s="411"/>
      <c r="C284" s="412">
        <v>42718</v>
      </c>
      <c r="D284" s="413" t="s">
        <v>608</v>
      </c>
      <c r="E284" s="414">
        <v>0</v>
      </c>
      <c r="F284" s="415">
        <v>27000</v>
      </c>
      <c r="G284" s="416">
        <v>15151913</v>
      </c>
    </row>
    <row r="285" spans="1:7" ht="18" customHeight="1">
      <c r="A285" s="403">
        <v>282</v>
      </c>
      <c r="B285" s="404"/>
      <c r="C285" s="405">
        <v>42718</v>
      </c>
      <c r="D285" s="406" t="s">
        <v>609</v>
      </c>
      <c r="E285" s="407">
        <v>0</v>
      </c>
      <c r="F285" s="408">
        <v>70000</v>
      </c>
      <c r="G285" s="409">
        <v>15081913</v>
      </c>
    </row>
    <row r="286" spans="1:7" ht="18" customHeight="1">
      <c r="A286" s="410">
        <v>283</v>
      </c>
      <c r="B286" s="421"/>
      <c r="C286" s="412">
        <v>42719</v>
      </c>
      <c r="D286" s="413" t="s">
        <v>610</v>
      </c>
      <c r="E286" s="414">
        <v>0</v>
      </c>
      <c r="F286" s="415">
        <v>63630</v>
      </c>
      <c r="G286" s="416">
        <v>15018283</v>
      </c>
    </row>
    <row r="287" spans="1:7" ht="18" customHeight="1">
      <c r="A287" s="403">
        <v>284</v>
      </c>
      <c r="B287" s="434"/>
      <c r="C287" s="405">
        <v>42720</v>
      </c>
      <c r="D287" s="406" t="s">
        <v>581</v>
      </c>
      <c r="E287" s="407">
        <v>0</v>
      </c>
      <c r="F287" s="408">
        <v>2320</v>
      </c>
      <c r="G287" s="409">
        <v>15015963</v>
      </c>
    </row>
    <row r="288" spans="1:7" ht="18" customHeight="1">
      <c r="A288" s="410">
        <v>285</v>
      </c>
      <c r="B288" s="411"/>
      <c r="C288" s="412">
        <v>42720</v>
      </c>
      <c r="D288" s="413" t="s">
        <v>611</v>
      </c>
      <c r="E288" s="414">
        <v>0</v>
      </c>
      <c r="F288" s="415">
        <v>16830</v>
      </c>
      <c r="G288" s="416">
        <v>14999133</v>
      </c>
    </row>
    <row r="289" spans="1:7" ht="18" customHeight="1">
      <c r="A289" s="403">
        <v>286</v>
      </c>
      <c r="B289" s="404" t="s">
        <v>506</v>
      </c>
      <c r="C289" s="405">
        <v>42723</v>
      </c>
      <c r="D289" s="406" t="s">
        <v>417</v>
      </c>
      <c r="E289" s="407">
        <v>0</v>
      </c>
      <c r="F289" s="408">
        <v>50000</v>
      </c>
      <c r="G289" s="409">
        <v>14949133</v>
      </c>
    </row>
    <row r="290" spans="1:7" ht="18" customHeight="1">
      <c r="A290" s="410">
        <v>287</v>
      </c>
      <c r="B290" s="411"/>
      <c r="C290" s="412">
        <v>42723</v>
      </c>
      <c r="D290" s="413" t="s">
        <v>581</v>
      </c>
      <c r="E290" s="414">
        <v>0</v>
      </c>
      <c r="F290" s="415">
        <v>2320</v>
      </c>
      <c r="G290" s="416">
        <v>14946813</v>
      </c>
    </row>
    <row r="291" spans="1:7" ht="18" customHeight="1">
      <c r="A291" s="403">
        <v>288</v>
      </c>
      <c r="B291" s="404"/>
      <c r="C291" s="405">
        <v>42724</v>
      </c>
      <c r="D291" s="406" t="s">
        <v>563</v>
      </c>
      <c r="E291" s="407">
        <v>0</v>
      </c>
      <c r="F291" s="408">
        <v>85500</v>
      </c>
      <c r="G291" s="409">
        <v>14861313</v>
      </c>
    </row>
    <row r="292" spans="1:7" ht="18" customHeight="1">
      <c r="A292" s="410">
        <v>289</v>
      </c>
      <c r="B292" s="411"/>
      <c r="C292" s="412">
        <v>42724</v>
      </c>
      <c r="D292" s="413" t="s">
        <v>600</v>
      </c>
      <c r="E292" s="414">
        <v>0</v>
      </c>
      <c r="F292" s="415">
        <v>62000</v>
      </c>
      <c r="G292" s="416">
        <v>14799313</v>
      </c>
    </row>
    <row r="293" spans="1:7" ht="18" customHeight="1">
      <c r="A293" s="403">
        <v>290</v>
      </c>
      <c r="B293" s="404"/>
      <c r="C293" s="405">
        <v>42725</v>
      </c>
      <c r="D293" s="406" t="s">
        <v>612</v>
      </c>
      <c r="E293" s="407">
        <v>0</v>
      </c>
      <c r="F293" s="408">
        <v>66000</v>
      </c>
      <c r="G293" s="409">
        <v>14733313</v>
      </c>
    </row>
    <row r="294" spans="1:7" ht="18" customHeight="1">
      <c r="A294" s="410">
        <v>291</v>
      </c>
      <c r="B294" s="411"/>
      <c r="C294" s="412">
        <v>42727</v>
      </c>
      <c r="D294" s="413" t="s">
        <v>613</v>
      </c>
      <c r="E294" s="414">
        <v>0</v>
      </c>
      <c r="F294" s="415">
        <v>2604000</v>
      </c>
      <c r="G294" s="416">
        <v>12129313</v>
      </c>
    </row>
    <row r="295" spans="1:7" ht="18" customHeight="1">
      <c r="A295" s="403">
        <v>292</v>
      </c>
      <c r="B295" s="404"/>
      <c r="C295" s="405">
        <v>42727</v>
      </c>
      <c r="D295" s="406" t="s">
        <v>614</v>
      </c>
      <c r="E295" s="407">
        <v>0</v>
      </c>
      <c r="F295" s="408">
        <v>120000</v>
      </c>
      <c r="G295" s="409">
        <v>12009313</v>
      </c>
    </row>
    <row r="296" spans="1:7" ht="18" customHeight="1">
      <c r="A296" s="410">
        <v>293</v>
      </c>
      <c r="B296" s="411"/>
      <c r="C296" s="412">
        <v>42727</v>
      </c>
      <c r="D296" s="413" t="s">
        <v>615</v>
      </c>
      <c r="E296" s="414">
        <v>0</v>
      </c>
      <c r="F296" s="415">
        <v>264760</v>
      </c>
      <c r="G296" s="416">
        <v>11744553</v>
      </c>
    </row>
    <row r="297" spans="1:7" ht="18" customHeight="1">
      <c r="A297" s="403">
        <v>294</v>
      </c>
      <c r="B297" s="404"/>
      <c r="C297" s="405">
        <v>42727</v>
      </c>
      <c r="D297" s="406" t="s">
        <v>616</v>
      </c>
      <c r="E297" s="407">
        <v>0</v>
      </c>
      <c r="F297" s="408">
        <v>227000</v>
      </c>
      <c r="G297" s="409">
        <v>11517553</v>
      </c>
    </row>
    <row r="298" spans="1:7" ht="18" customHeight="1">
      <c r="A298" s="410">
        <v>295</v>
      </c>
      <c r="B298" s="411"/>
      <c r="C298" s="412">
        <v>42727</v>
      </c>
      <c r="D298" s="413" t="s">
        <v>617</v>
      </c>
      <c r="E298" s="414">
        <v>0</v>
      </c>
      <c r="F298" s="415">
        <v>1693850</v>
      </c>
      <c r="G298" s="416">
        <v>9823703</v>
      </c>
    </row>
    <row r="299" spans="1:7" ht="18" customHeight="1">
      <c r="A299" s="403">
        <v>296</v>
      </c>
      <c r="B299" s="404"/>
      <c r="C299" s="405">
        <v>42727</v>
      </c>
      <c r="D299" s="406" t="s">
        <v>618</v>
      </c>
      <c r="E299" s="407">
        <v>0</v>
      </c>
      <c r="F299" s="408">
        <v>164630</v>
      </c>
      <c r="G299" s="409">
        <v>9659073</v>
      </c>
    </row>
    <row r="300" spans="1:7" ht="18" customHeight="1">
      <c r="A300" s="410">
        <v>297</v>
      </c>
      <c r="B300" s="411"/>
      <c r="C300" s="412">
        <v>42727</v>
      </c>
      <c r="D300" s="413" t="s">
        <v>619</v>
      </c>
      <c r="E300" s="414">
        <v>0</v>
      </c>
      <c r="F300" s="415">
        <v>141154</v>
      </c>
      <c r="G300" s="416">
        <v>9517919</v>
      </c>
    </row>
    <row r="301" spans="1:7" ht="18" customHeight="1">
      <c r="A301" s="403">
        <v>298</v>
      </c>
      <c r="B301" s="404"/>
      <c r="C301" s="405">
        <v>42727</v>
      </c>
      <c r="D301" s="406" t="s">
        <v>620</v>
      </c>
      <c r="E301" s="407">
        <v>0</v>
      </c>
      <c r="F301" s="408">
        <v>660000</v>
      </c>
      <c r="G301" s="409">
        <v>8857919</v>
      </c>
    </row>
    <row r="302" spans="1:7" ht="18" customHeight="1">
      <c r="A302" s="410">
        <v>299</v>
      </c>
      <c r="B302" s="411"/>
      <c r="C302" s="412">
        <v>42729</v>
      </c>
      <c r="D302" s="413" t="s">
        <v>621</v>
      </c>
      <c r="E302" s="415">
        <v>3226</v>
      </c>
      <c r="F302" s="414">
        <v>0</v>
      </c>
      <c r="G302" s="416">
        <v>8861145</v>
      </c>
    </row>
    <row r="303" spans="1:7" ht="18" customHeight="1">
      <c r="A303" s="403">
        <v>300</v>
      </c>
      <c r="B303" s="404"/>
      <c r="C303" s="405">
        <v>42729</v>
      </c>
      <c r="D303" s="406" t="s">
        <v>502</v>
      </c>
      <c r="E303" s="408">
        <v>4947</v>
      </c>
      <c r="F303" s="407">
        <v>0</v>
      </c>
      <c r="G303" s="409">
        <v>8866092</v>
      </c>
    </row>
    <row r="304" spans="1:7" ht="18" customHeight="1">
      <c r="A304" s="410">
        <v>301</v>
      </c>
      <c r="B304" s="411"/>
      <c r="C304" s="412">
        <v>42729</v>
      </c>
      <c r="D304" s="413" t="s">
        <v>502</v>
      </c>
      <c r="E304" s="414">
        <v>12</v>
      </c>
      <c r="F304" s="414">
        <v>0</v>
      </c>
      <c r="G304" s="416">
        <v>8866104</v>
      </c>
    </row>
    <row r="305" spans="1:7" ht="18" customHeight="1">
      <c r="A305" s="403">
        <v>302</v>
      </c>
      <c r="B305" s="404"/>
      <c r="C305" s="405">
        <v>42731</v>
      </c>
      <c r="D305" s="406" t="s">
        <v>581</v>
      </c>
      <c r="E305" s="407">
        <v>0</v>
      </c>
      <c r="F305" s="408">
        <v>2560</v>
      </c>
      <c r="G305" s="409">
        <v>8863544</v>
      </c>
    </row>
    <row r="306" spans="1:7" ht="18" customHeight="1">
      <c r="A306" s="410">
        <v>303</v>
      </c>
      <c r="B306" s="411"/>
      <c r="C306" s="412">
        <v>42732</v>
      </c>
      <c r="D306" s="413" t="s">
        <v>622</v>
      </c>
      <c r="E306" s="414">
        <v>0</v>
      </c>
      <c r="F306" s="415">
        <v>119670</v>
      </c>
      <c r="G306" s="416">
        <v>8743874</v>
      </c>
    </row>
    <row r="307" spans="1:7" ht="18" customHeight="1">
      <c r="A307" s="403">
        <v>304</v>
      </c>
      <c r="B307" s="404"/>
      <c r="C307" s="405">
        <v>42732</v>
      </c>
      <c r="D307" s="406" t="s">
        <v>623</v>
      </c>
      <c r="E307" s="407">
        <v>0</v>
      </c>
      <c r="F307" s="408">
        <v>100000</v>
      </c>
      <c r="G307" s="409">
        <v>8643874</v>
      </c>
    </row>
    <row r="308" spans="1:7" ht="18" customHeight="1">
      <c r="A308" s="410">
        <v>305</v>
      </c>
      <c r="B308" s="411"/>
      <c r="C308" s="412">
        <v>42732</v>
      </c>
      <c r="D308" s="413" t="s">
        <v>624</v>
      </c>
      <c r="E308" s="414">
        <v>0</v>
      </c>
      <c r="F308" s="415">
        <v>98500</v>
      </c>
      <c r="G308" s="416">
        <v>8545374</v>
      </c>
    </row>
    <row r="309" spans="1:7" ht="18" customHeight="1">
      <c r="A309" s="403">
        <v>306</v>
      </c>
      <c r="B309" s="404"/>
      <c r="C309" s="405">
        <v>42733</v>
      </c>
      <c r="D309" s="406" t="s">
        <v>625</v>
      </c>
      <c r="E309" s="407">
        <v>0</v>
      </c>
      <c r="F309" s="408">
        <v>1066930</v>
      </c>
      <c r="G309" s="409">
        <v>7478444</v>
      </c>
    </row>
    <row r="310" spans="1:7" ht="18" customHeight="1">
      <c r="A310" s="410">
        <v>307</v>
      </c>
      <c r="B310" s="411"/>
      <c r="C310" s="412">
        <v>42733</v>
      </c>
      <c r="D310" s="413" t="s">
        <v>626</v>
      </c>
      <c r="E310" s="414">
        <v>0</v>
      </c>
      <c r="F310" s="415">
        <v>582400</v>
      </c>
      <c r="G310" s="416">
        <v>6896044</v>
      </c>
    </row>
    <row r="311" spans="1:7" ht="18" customHeight="1">
      <c r="A311" s="403">
        <v>308</v>
      </c>
      <c r="B311" s="404"/>
      <c r="C311" s="405">
        <v>42733</v>
      </c>
      <c r="D311" s="406" t="s">
        <v>565</v>
      </c>
      <c r="E311" s="407">
        <v>0</v>
      </c>
      <c r="F311" s="408">
        <v>60000</v>
      </c>
      <c r="G311" s="409">
        <v>6836044</v>
      </c>
    </row>
    <row r="312" spans="1:7" ht="18" customHeight="1">
      <c r="A312" s="410">
        <v>309</v>
      </c>
      <c r="B312" s="421"/>
      <c r="C312" s="412">
        <v>42734</v>
      </c>
      <c r="D312" s="413" t="s">
        <v>627</v>
      </c>
      <c r="E312" s="414">
        <v>0</v>
      </c>
      <c r="F312" s="415">
        <v>4000</v>
      </c>
      <c r="G312" s="416">
        <v>6832044</v>
      </c>
    </row>
    <row r="313" spans="1:7" ht="18" customHeight="1">
      <c r="A313" s="403">
        <v>310</v>
      </c>
      <c r="B313" s="404" t="s">
        <v>506</v>
      </c>
      <c r="C313" s="405">
        <v>42734</v>
      </c>
      <c r="D313" s="406" t="s">
        <v>628</v>
      </c>
      <c r="E313" s="407">
        <v>0</v>
      </c>
      <c r="F313" s="408">
        <v>49200</v>
      </c>
      <c r="G313" s="409">
        <v>6782844</v>
      </c>
    </row>
    <row r="314" spans="1:7" ht="18" customHeight="1">
      <c r="A314" s="410">
        <v>311</v>
      </c>
      <c r="B314" s="411"/>
      <c r="C314" s="412">
        <v>42734</v>
      </c>
      <c r="D314" s="413" t="s">
        <v>629</v>
      </c>
      <c r="E314" s="414">
        <v>0</v>
      </c>
      <c r="F314" s="415">
        <v>65090</v>
      </c>
      <c r="G314" s="416">
        <v>6717754</v>
      </c>
    </row>
    <row r="315" spans="1:7" ht="18" customHeight="1">
      <c r="A315" s="403">
        <v>312</v>
      </c>
      <c r="B315" s="417"/>
      <c r="C315" s="405">
        <v>42734</v>
      </c>
      <c r="D315" s="406" t="s">
        <v>456</v>
      </c>
      <c r="E315" s="407">
        <v>0</v>
      </c>
      <c r="F315" s="408">
        <v>22785</v>
      </c>
      <c r="G315" s="409">
        <v>6694969</v>
      </c>
    </row>
    <row r="316" spans="1:7" ht="18" customHeight="1">
      <c r="A316" s="410">
        <v>313</v>
      </c>
      <c r="B316" s="418" t="s">
        <v>630</v>
      </c>
      <c r="C316" s="410"/>
      <c r="D316" s="413"/>
      <c r="E316" s="419">
        <v>86179325</v>
      </c>
      <c r="F316" s="419">
        <v>79484356</v>
      </c>
      <c r="G316" s="420"/>
    </row>
    <row r="317" spans="1:7" ht="18" customHeight="1">
      <c r="A317" s="403">
        <v>314</v>
      </c>
      <c r="B317" s="404"/>
      <c r="C317" s="405">
        <v>42391</v>
      </c>
      <c r="D317" s="406" t="s">
        <v>382</v>
      </c>
      <c r="E317" s="408">
        <v>9763000</v>
      </c>
      <c r="F317" s="407">
        <v>0</v>
      </c>
      <c r="G317" s="409">
        <v>9763000</v>
      </c>
    </row>
    <row r="318" spans="1:7" ht="18" customHeight="1">
      <c r="A318" s="410">
        <v>315</v>
      </c>
      <c r="B318" s="411" t="s">
        <v>631</v>
      </c>
      <c r="C318" s="412">
        <v>42482</v>
      </c>
      <c r="D318" s="413" t="s">
        <v>463</v>
      </c>
      <c r="E318" s="415">
        <v>10048000</v>
      </c>
      <c r="F318" s="414">
        <v>0</v>
      </c>
      <c r="G318" s="416">
        <v>19811000</v>
      </c>
    </row>
    <row r="319" spans="1:7" ht="18" customHeight="1">
      <c r="A319" s="403">
        <v>316</v>
      </c>
      <c r="B319" s="404"/>
      <c r="C319" s="405">
        <v>42576</v>
      </c>
      <c r="D319" s="406" t="s">
        <v>519</v>
      </c>
      <c r="E319" s="408">
        <v>9522000</v>
      </c>
      <c r="F319" s="407">
        <v>0</v>
      </c>
      <c r="G319" s="409">
        <v>29333000</v>
      </c>
    </row>
    <row r="320" spans="1:7" ht="18" customHeight="1">
      <c r="A320" s="410">
        <v>317</v>
      </c>
      <c r="B320" s="421"/>
      <c r="C320" s="412">
        <v>42698</v>
      </c>
      <c r="D320" s="413" t="s">
        <v>591</v>
      </c>
      <c r="E320" s="415">
        <v>6667000</v>
      </c>
      <c r="F320" s="414">
        <v>0</v>
      </c>
      <c r="G320" s="416">
        <v>36000000</v>
      </c>
    </row>
    <row r="321" spans="1:7" ht="18" customHeight="1">
      <c r="A321" s="403">
        <v>318</v>
      </c>
      <c r="B321" s="422" t="s">
        <v>630</v>
      </c>
      <c r="C321" s="403"/>
      <c r="D321" s="406"/>
      <c r="E321" s="423">
        <v>36000000</v>
      </c>
      <c r="F321" s="424">
        <v>0</v>
      </c>
      <c r="G321" s="425"/>
    </row>
    <row r="322" spans="1:7" ht="18" customHeight="1">
      <c r="A322" s="410">
        <v>319</v>
      </c>
      <c r="B322" s="411"/>
      <c r="C322" s="412">
        <v>42391</v>
      </c>
      <c r="D322" s="413" t="s">
        <v>383</v>
      </c>
      <c r="E322" s="415">
        <v>13180000</v>
      </c>
      <c r="F322" s="414">
        <v>0</v>
      </c>
      <c r="G322" s="416">
        <v>13180000</v>
      </c>
    </row>
    <row r="323" spans="1:7" ht="18" customHeight="1">
      <c r="A323" s="403">
        <v>320</v>
      </c>
      <c r="B323" s="404" t="s">
        <v>632</v>
      </c>
      <c r="C323" s="405">
        <v>42482</v>
      </c>
      <c r="D323" s="406" t="s">
        <v>462</v>
      </c>
      <c r="E323" s="408">
        <v>11856000</v>
      </c>
      <c r="F323" s="407">
        <v>0</v>
      </c>
      <c r="G323" s="409">
        <v>25036000</v>
      </c>
    </row>
    <row r="324" spans="1:7" ht="18" customHeight="1">
      <c r="A324" s="410">
        <v>321</v>
      </c>
      <c r="B324" s="411"/>
      <c r="C324" s="412">
        <v>42576</v>
      </c>
      <c r="D324" s="413" t="s">
        <v>514</v>
      </c>
      <c r="E324" s="415">
        <v>14599800</v>
      </c>
      <c r="F324" s="414">
        <v>0</v>
      </c>
      <c r="G324" s="416">
        <v>39635800</v>
      </c>
    </row>
    <row r="325" spans="1:7" ht="18" customHeight="1">
      <c r="A325" s="403">
        <v>322</v>
      </c>
      <c r="B325" s="417"/>
      <c r="C325" s="405">
        <v>42668</v>
      </c>
      <c r="D325" s="406" t="s">
        <v>580</v>
      </c>
      <c r="E325" s="408">
        <v>9820200</v>
      </c>
      <c r="F325" s="407">
        <v>0</v>
      </c>
      <c r="G325" s="409">
        <v>49456000</v>
      </c>
    </row>
    <row r="326" spans="1:7" ht="18" customHeight="1">
      <c r="A326" s="410">
        <v>323</v>
      </c>
      <c r="B326" s="418" t="s">
        <v>630</v>
      </c>
      <c r="C326" s="410"/>
      <c r="D326" s="413"/>
      <c r="E326" s="419">
        <v>49456000</v>
      </c>
      <c r="F326" s="426">
        <v>0</v>
      </c>
      <c r="G326" s="420"/>
    </row>
    <row r="327" spans="1:7" ht="18" customHeight="1">
      <c r="A327" s="403">
        <v>324</v>
      </c>
      <c r="B327" s="404"/>
      <c r="C327" s="405">
        <v>42514</v>
      </c>
      <c r="D327" s="406" t="s">
        <v>478</v>
      </c>
      <c r="E327" s="408">
        <v>100000</v>
      </c>
      <c r="F327" s="407">
        <v>0</v>
      </c>
      <c r="G327" s="409">
        <v>100000</v>
      </c>
    </row>
    <row r="328" spans="1:7" ht="18" customHeight="1">
      <c r="A328" s="410">
        <v>325</v>
      </c>
      <c r="B328" s="411" t="s">
        <v>633</v>
      </c>
      <c r="C328" s="412">
        <v>42621</v>
      </c>
      <c r="D328" s="413" t="s">
        <v>478</v>
      </c>
      <c r="E328" s="415">
        <v>100000</v>
      </c>
      <c r="F328" s="414">
        <v>0</v>
      </c>
      <c r="G328" s="416">
        <v>200000</v>
      </c>
    </row>
    <row r="329" spans="1:7" ht="18" customHeight="1">
      <c r="A329" s="403">
        <v>326</v>
      </c>
      <c r="B329" s="417"/>
      <c r="C329" s="405">
        <v>42650</v>
      </c>
      <c r="D329" s="406" t="s">
        <v>478</v>
      </c>
      <c r="E329" s="408">
        <v>500000</v>
      </c>
      <c r="F329" s="407">
        <v>0</v>
      </c>
      <c r="G329" s="409">
        <v>700000</v>
      </c>
    </row>
    <row r="330" spans="1:7" ht="18" customHeight="1">
      <c r="A330" s="410">
        <v>327</v>
      </c>
      <c r="B330" s="418" t="s">
        <v>630</v>
      </c>
      <c r="C330" s="410"/>
      <c r="D330" s="413"/>
      <c r="E330" s="419">
        <v>700000</v>
      </c>
      <c r="F330" s="426">
        <v>0</v>
      </c>
      <c r="G330" s="420"/>
    </row>
    <row r="331" spans="1:7" ht="18" customHeight="1">
      <c r="A331" s="403">
        <v>328</v>
      </c>
      <c r="B331" s="417" t="s">
        <v>634</v>
      </c>
      <c r="C331" s="405">
        <v>42373</v>
      </c>
      <c r="D331" s="406" t="s">
        <v>371</v>
      </c>
      <c r="E331" s="408">
        <v>8051</v>
      </c>
      <c r="F331" s="407">
        <v>0</v>
      </c>
      <c r="G331" s="409">
        <v>8051</v>
      </c>
    </row>
    <row r="332" spans="1:7" ht="18" customHeight="1">
      <c r="A332" s="410">
        <v>329</v>
      </c>
      <c r="B332" s="418" t="s">
        <v>630</v>
      </c>
      <c r="C332" s="410"/>
      <c r="D332" s="413"/>
      <c r="E332" s="419">
        <v>8051</v>
      </c>
      <c r="F332" s="426">
        <v>0</v>
      </c>
      <c r="G332" s="420"/>
    </row>
    <row r="333" spans="1:7" ht="18" customHeight="1">
      <c r="A333" s="403">
        <v>330</v>
      </c>
      <c r="B333" s="404"/>
      <c r="C333" s="405">
        <v>42547</v>
      </c>
      <c r="D333" s="406" t="s">
        <v>500</v>
      </c>
      <c r="E333" s="408">
        <v>2441</v>
      </c>
      <c r="F333" s="407">
        <v>0</v>
      </c>
      <c r="G333" s="409">
        <v>2441</v>
      </c>
    </row>
    <row r="334" spans="1:7" ht="18" customHeight="1">
      <c r="A334" s="410">
        <v>331</v>
      </c>
      <c r="B334" s="411"/>
      <c r="C334" s="412">
        <v>42547</v>
      </c>
      <c r="D334" s="413" t="s">
        <v>501</v>
      </c>
      <c r="E334" s="415">
        <v>3575</v>
      </c>
      <c r="F334" s="414">
        <v>0</v>
      </c>
      <c r="G334" s="416">
        <v>6016</v>
      </c>
    </row>
    <row r="335" spans="1:7" ht="18" customHeight="1">
      <c r="A335" s="403">
        <v>332</v>
      </c>
      <c r="B335" s="404" t="s">
        <v>635</v>
      </c>
      <c r="C335" s="405">
        <v>42547</v>
      </c>
      <c r="D335" s="406" t="s">
        <v>502</v>
      </c>
      <c r="E335" s="407">
        <v>6</v>
      </c>
      <c r="F335" s="407">
        <v>0</v>
      </c>
      <c r="G335" s="409">
        <v>6022</v>
      </c>
    </row>
    <row r="336" spans="1:7" ht="18" customHeight="1">
      <c r="A336" s="410">
        <v>333</v>
      </c>
      <c r="B336" s="411"/>
      <c r="C336" s="412">
        <v>42729</v>
      </c>
      <c r="D336" s="413" t="s">
        <v>621</v>
      </c>
      <c r="E336" s="415">
        <v>3226</v>
      </c>
      <c r="F336" s="414">
        <v>0</v>
      </c>
      <c r="G336" s="416">
        <v>9248</v>
      </c>
    </row>
    <row r="337" spans="1:7" ht="18" customHeight="1">
      <c r="A337" s="403">
        <v>334</v>
      </c>
      <c r="B337" s="404"/>
      <c r="C337" s="405">
        <v>42729</v>
      </c>
      <c r="D337" s="406" t="s">
        <v>502</v>
      </c>
      <c r="E337" s="408">
        <v>4947</v>
      </c>
      <c r="F337" s="407">
        <v>0</v>
      </c>
      <c r="G337" s="409">
        <v>14195</v>
      </c>
    </row>
    <row r="338" spans="1:7" ht="18" customHeight="1">
      <c r="A338" s="410">
        <v>335</v>
      </c>
      <c r="B338" s="421"/>
      <c r="C338" s="412">
        <v>42729</v>
      </c>
      <c r="D338" s="413" t="s">
        <v>502</v>
      </c>
      <c r="E338" s="414">
        <v>12</v>
      </c>
      <c r="F338" s="414">
        <v>0</v>
      </c>
      <c r="G338" s="416">
        <v>14207</v>
      </c>
    </row>
    <row r="339" spans="1:7" ht="18" customHeight="1">
      <c r="A339" s="403">
        <v>336</v>
      </c>
      <c r="B339" s="435" t="s">
        <v>630</v>
      </c>
      <c r="C339" s="403"/>
      <c r="D339" s="406"/>
      <c r="E339" s="423">
        <v>14207</v>
      </c>
      <c r="F339" s="424">
        <v>0</v>
      </c>
      <c r="G339" s="425"/>
    </row>
    <row r="340" spans="1:7" ht="18" customHeight="1">
      <c r="A340" s="410">
        <v>337</v>
      </c>
      <c r="B340" s="411" t="s">
        <v>636</v>
      </c>
      <c r="C340" s="412">
        <v>42390</v>
      </c>
      <c r="D340" s="413" t="s">
        <v>377</v>
      </c>
      <c r="E340" s="415">
        <v>1045</v>
      </c>
      <c r="F340" s="414">
        <v>0</v>
      </c>
      <c r="G340" s="416">
        <v>1045</v>
      </c>
    </row>
    <row r="341" spans="1:7" ht="18" customHeight="1">
      <c r="A341" s="403">
        <v>338</v>
      </c>
      <c r="B341" s="417"/>
      <c r="C341" s="405">
        <v>42390</v>
      </c>
      <c r="D341" s="406" t="s">
        <v>378</v>
      </c>
      <c r="E341" s="407">
        <v>22</v>
      </c>
      <c r="F341" s="407">
        <v>0</v>
      </c>
      <c r="G341" s="409">
        <v>1067</v>
      </c>
    </row>
    <row r="342" spans="1:7" ht="18" customHeight="1">
      <c r="A342" s="410">
        <v>339</v>
      </c>
      <c r="B342" s="418" t="s">
        <v>630</v>
      </c>
      <c r="C342" s="410"/>
      <c r="D342" s="413"/>
      <c r="E342" s="419">
        <v>1067</v>
      </c>
      <c r="F342" s="426">
        <v>0</v>
      </c>
      <c r="G342" s="420"/>
    </row>
    <row r="343" spans="1:7" ht="18" customHeight="1">
      <c r="A343" s="403">
        <v>340</v>
      </c>
      <c r="B343" s="404"/>
      <c r="C343" s="405">
        <v>42394</v>
      </c>
      <c r="D343" s="406" t="s">
        <v>384</v>
      </c>
      <c r="E343" s="407">
        <v>0</v>
      </c>
      <c r="F343" s="408">
        <v>2528000</v>
      </c>
      <c r="G343" s="409">
        <v>2528000</v>
      </c>
    </row>
    <row r="344" spans="1:7" ht="18" customHeight="1">
      <c r="A344" s="410">
        <v>341</v>
      </c>
      <c r="B344" s="411"/>
      <c r="C344" s="412">
        <v>42425</v>
      </c>
      <c r="D344" s="413" t="s">
        <v>422</v>
      </c>
      <c r="E344" s="414">
        <v>0</v>
      </c>
      <c r="F344" s="415">
        <v>2528000</v>
      </c>
      <c r="G344" s="416">
        <v>5056000</v>
      </c>
    </row>
    <row r="345" spans="1:7" ht="18" customHeight="1">
      <c r="A345" s="403">
        <v>342</v>
      </c>
      <c r="B345" s="404"/>
      <c r="C345" s="405">
        <v>42454</v>
      </c>
      <c r="D345" s="406" t="s">
        <v>441</v>
      </c>
      <c r="E345" s="407">
        <v>0</v>
      </c>
      <c r="F345" s="408">
        <v>2528000</v>
      </c>
      <c r="G345" s="409">
        <v>7584000</v>
      </c>
    </row>
    <row r="346" spans="1:7" ht="18" customHeight="1">
      <c r="A346" s="410">
        <v>343</v>
      </c>
      <c r="B346" s="411"/>
      <c r="C346" s="412">
        <v>42485</v>
      </c>
      <c r="D346" s="413" t="s">
        <v>464</v>
      </c>
      <c r="E346" s="414">
        <v>0</v>
      </c>
      <c r="F346" s="415">
        <v>2528000</v>
      </c>
      <c r="G346" s="416">
        <v>10112000</v>
      </c>
    </row>
    <row r="347" spans="1:7" ht="18" customHeight="1">
      <c r="A347" s="403">
        <v>344</v>
      </c>
      <c r="B347" s="404"/>
      <c r="C347" s="405">
        <v>42515</v>
      </c>
      <c r="D347" s="406" t="s">
        <v>479</v>
      </c>
      <c r="E347" s="407">
        <v>0</v>
      </c>
      <c r="F347" s="408">
        <v>2528000</v>
      </c>
      <c r="G347" s="409">
        <v>12640000</v>
      </c>
    </row>
    <row r="348" spans="1:7" ht="18" customHeight="1">
      <c r="A348" s="410">
        <v>345</v>
      </c>
      <c r="B348" s="411" t="s">
        <v>637</v>
      </c>
      <c r="C348" s="412">
        <v>42545</v>
      </c>
      <c r="D348" s="413" t="s">
        <v>495</v>
      </c>
      <c r="E348" s="414">
        <v>0</v>
      </c>
      <c r="F348" s="415">
        <v>2604000</v>
      </c>
      <c r="G348" s="416">
        <v>15244000</v>
      </c>
    </row>
    <row r="349" spans="1:7" ht="18" customHeight="1">
      <c r="A349" s="403">
        <v>346</v>
      </c>
      <c r="B349" s="404"/>
      <c r="C349" s="405">
        <v>42576</v>
      </c>
      <c r="D349" s="406" t="s">
        <v>515</v>
      </c>
      <c r="E349" s="407">
        <v>0</v>
      </c>
      <c r="F349" s="408">
        <v>2604000</v>
      </c>
      <c r="G349" s="409">
        <v>17848000</v>
      </c>
    </row>
    <row r="350" spans="1:7" ht="18" customHeight="1">
      <c r="A350" s="410">
        <v>347</v>
      </c>
      <c r="B350" s="411"/>
      <c r="C350" s="412">
        <v>42607</v>
      </c>
      <c r="D350" s="413" t="s">
        <v>528</v>
      </c>
      <c r="E350" s="414">
        <v>0</v>
      </c>
      <c r="F350" s="415">
        <v>2604000</v>
      </c>
      <c r="G350" s="416">
        <v>20452000</v>
      </c>
    </row>
    <row r="351" spans="1:7" ht="18" customHeight="1">
      <c r="A351" s="403">
        <v>348</v>
      </c>
      <c r="B351" s="404"/>
      <c r="C351" s="405">
        <v>42636</v>
      </c>
      <c r="D351" s="406" t="s">
        <v>547</v>
      </c>
      <c r="E351" s="407">
        <v>0</v>
      </c>
      <c r="F351" s="408">
        <v>2604000</v>
      </c>
      <c r="G351" s="409">
        <v>23056000</v>
      </c>
    </row>
    <row r="352" spans="1:7" ht="18" customHeight="1">
      <c r="A352" s="410">
        <v>349</v>
      </c>
      <c r="B352" s="411"/>
      <c r="C352" s="412">
        <v>42668</v>
      </c>
      <c r="D352" s="413" t="s">
        <v>570</v>
      </c>
      <c r="E352" s="414">
        <v>0</v>
      </c>
      <c r="F352" s="415">
        <v>2604000</v>
      </c>
      <c r="G352" s="416">
        <v>25660000</v>
      </c>
    </row>
    <row r="353" spans="1:7" ht="18" customHeight="1">
      <c r="A353" s="403">
        <v>350</v>
      </c>
      <c r="B353" s="404"/>
      <c r="C353" s="405">
        <v>42699</v>
      </c>
      <c r="D353" s="406" t="s">
        <v>592</v>
      </c>
      <c r="E353" s="407">
        <v>0</v>
      </c>
      <c r="F353" s="408">
        <v>2604000</v>
      </c>
      <c r="G353" s="409">
        <v>28264000</v>
      </c>
    </row>
    <row r="354" spans="1:7" ht="18" customHeight="1">
      <c r="A354" s="410">
        <v>351</v>
      </c>
      <c r="B354" s="421"/>
      <c r="C354" s="412">
        <v>42727</v>
      </c>
      <c r="D354" s="413" t="s">
        <v>613</v>
      </c>
      <c r="E354" s="414">
        <v>0</v>
      </c>
      <c r="F354" s="415">
        <v>2604000</v>
      </c>
      <c r="G354" s="416">
        <v>30868000</v>
      </c>
    </row>
    <row r="355" spans="1:7" ht="18" customHeight="1">
      <c r="A355" s="403">
        <v>352</v>
      </c>
      <c r="B355" s="422" t="s">
        <v>630</v>
      </c>
      <c r="C355" s="403"/>
      <c r="D355" s="406"/>
      <c r="E355" s="424">
        <v>0</v>
      </c>
      <c r="F355" s="423">
        <v>30868000</v>
      </c>
      <c r="G355" s="425"/>
    </row>
    <row r="356" spans="1:7" ht="18" customHeight="1">
      <c r="A356" s="410">
        <v>353</v>
      </c>
      <c r="B356" s="411"/>
      <c r="C356" s="412">
        <v>42394</v>
      </c>
      <c r="D356" s="413" t="s">
        <v>391</v>
      </c>
      <c r="E356" s="414">
        <v>0</v>
      </c>
      <c r="F356" s="415">
        <v>658680</v>
      </c>
      <c r="G356" s="416">
        <v>658680</v>
      </c>
    </row>
    <row r="357" spans="1:7" ht="18" customHeight="1">
      <c r="A357" s="403">
        <v>354</v>
      </c>
      <c r="B357" s="404"/>
      <c r="C357" s="405">
        <v>42394</v>
      </c>
      <c r="D357" s="406" t="s">
        <v>393</v>
      </c>
      <c r="E357" s="407">
        <v>0</v>
      </c>
      <c r="F357" s="408">
        <v>-57640</v>
      </c>
      <c r="G357" s="409">
        <v>601040</v>
      </c>
    </row>
    <row r="358" spans="1:7" ht="18" customHeight="1">
      <c r="A358" s="410">
        <v>355</v>
      </c>
      <c r="B358" s="411"/>
      <c r="C358" s="412">
        <v>42454</v>
      </c>
      <c r="D358" s="413" t="s">
        <v>445</v>
      </c>
      <c r="E358" s="414">
        <v>0</v>
      </c>
      <c r="F358" s="415">
        <v>58410</v>
      </c>
      <c r="G358" s="416">
        <v>659450</v>
      </c>
    </row>
    <row r="359" spans="1:7" ht="18" customHeight="1">
      <c r="A359" s="403">
        <v>356</v>
      </c>
      <c r="B359" s="404"/>
      <c r="C359" s="405">
        <v>42454</v>
      </c>
      <c r="D359" s="406" t="s">
        <v>446</v>
      </c>
      <c r="E359" s="407">
        <v>0</v>
      </c>
      <c r="F359" s="408">
        <v>1693850</v>
      </c>
      <c r="G359" s="409">
        <v>2353300</v>
      </c>
    </row>
    <row r="360" spans="1:7" ht="18" customHeight="1">
      <c r="A360" s="410">
        <v>357</v>
      </c>
      <c r="B360" s="411"/>
      <c r="C360" s="412">
        <v>42485</v>
      </c>
      <c r="D360" s="413" t="s">
        <v>468</v>
      </c>
      <c r="E360" s="414">
        <v>0</v>
      </c>
      <c r="F360" s="415">
        <v>1693850</v>
      </c>
      <c r="G360" s="416">
        <v>4047150</v>
      </c>
    </row>
    <row r="361" spans="1:7" ht="18" customHeight="1">
      <c r="A361" s="403">
        <v>358</v>
      </c>
      <c r="B361" s="404" t="s">
        <v>638</v>
      </c>
      <c r="C361" s="405">
        <v>42515</v>
      </c>
      <c r="D361" s="406" t="s">
        <v>482</v>
      </c>
      <c r="E361" s="407">
        <v>0</v>
      </c>
      <c r="F361" s="408">
        <v>1693850</v>
      </c>
      <c r="G361" s="409">
        <v>5741000</v>
      </c>
    </row>
    <row r="362" spans="1:7" ht="18" customHeight="1">
      <c r="A362" s="410">
        <v>359</v>
      </c>
      <c r="B362" s="411"/>
      <c r="C362" s="412">
        <v>42576</v>
      </c>
      <c r="D362" s="413" t="s">
        <v>521</v>
      </c>
      <c r="E362" s="414">
        <v>0</v>
      </c>
      <c r="F362" s="415">
        <v>1806780</v>
      </c>
      <c r="G362" s="416">
        <v>7547780</v>
      </c>
    </row>
    <row r="363" spans="1:7" ht="18" customHeight="1">
      <c r="A363" s="403">
        <v>360</v>
      </c>
      <c r="B363" s="404"/>
      <c r="C363" s="405">
        <v>42607</v>
      </c>
      <c r="D363" s="406" t="s">
        <v>531</v>
      </c>
      <c r="E363" s="407">
        <v>0</v>
      </c>
      <c r="F363" s="408">
        <v>1693850</v>
      </c>
      <c r="G363" s="409">
        <v>9241630</v>
      </c>
    </row>
    <row r="364" spans="1:7" ht="18" customHeight="1">
      <c r="A364" s="410">
        <v>361</v>
      </c>
      <c r="B364" s="421"/>
      <c r="C364" s="412">
        <v>42668</v>
      </c>
      <c r="D364" s="413" t="s">
        <v>574</v>
      </c>
      <c r="E364" s="414">
        <v>0</v>
      </c>
      <c r="F364" s="415">
        <v>508160</v>
      </c>
      <c r="G364" s="416">
        <v>9749790</v>
      </c>
    </row>
    <row r="365" spans="1:7" ht="18" customHeight="1">
      <c r="A365" s="403">
        <v>362</v>
      </c>
      <c r="B365" s="404" t="s">
        <v>638</v>
      </c>
      <c r="C365" s="405">
        <v>42668</v>
      </c>
      <c r="D365" s="406" t="s">
        <v>575</v>
      </c>
      <c r="E365" s="407">
        <v>0</v>
      </c>
      <c r="F365" s="408">
        <v>1693850</v>
      </c>
      <c r="G365" s="409">
        <v>11443640</v>
      </c>
    </row>
    <row r="366" spans="1:7" ht="18" customHeight="1">
      <c r="A366" s="410">
        <v>363</v>
      </c>
      <c r="B366" s="411"/>
      <c r="C366" s="412">
        <v>42699</v>
      </c>
      <c r="D366" s="413" t="s">
        <v>597</v>
      </c>
      <c r="E366" s="414">
        <v>0</v>
      </c>
      <c r="F366" s="415">
        <v>1693850</v>
      </c>
      <c r="G366" s="416">
        <v>13137490</v>
      </c>
    </row>
    <row r="367" spans="1:7" ht="18" customHeight="1">
      <c r="A367" s="403">
        <v>364</v>
      </c>
      <c r="B367" s="417"/>
      <c r="C367" s="405">
        <v>42727</v>
      </c>
      <c r="D367" s="406" t="s">
        <v>617</v>
      </c>
      <c r="E367" s="407">
        <v>0</v>
      </c>
      <c r="F367" s="408">
        <v>1693850</v>
      </c>
      <c r="G367" s="409">
        <v>14831340</v>
      </c>
    </row>
    <row r="368" spans="1:7" ht="18" customHeight="1">
      <c r="A368" s="410">
        <v>365</v>
      </c>
      <c r="B368" s="418" t="s">
        <v>630</v>
      </c>
      <c r="C368" s="410"/>
      <c r="D368" s="413"/>
      <c r="E368" s="426">
        <v>0</v>
      </c>
      <c r="F368" s="419">
        <v>14831340</v>
      </c>
      <c r="G368" s="420"/>
    </row>
    <row r="369" spans="1:7" ht="18" customHeight="1">
      <c r="A369" s="403">
        <v>366</v>
      </c>
      <c r="B369" s="404"/>
      <c r="C369" s="405">
        <v>42394</v>
      </c>
      <c r="D369" s="406" t="s">
        <v>385</v>
      </c>
      <c r="E369" s="407">
        <v>0</v>
      </c>
      <c r="F369" s="408">
        <v>120000</v>
      </c>
      <c r="G369" s="409">
        <v>120000</v>
      </c>
    </row>
    <row r="370" spans="1:7" ht="18" customHeight="1">
      <c r="A370" s="410">
        <v>367</v>
      </c>
      <c r="B370" s="411"/>
      <c r="C370" s="412">
        <v>42403</v>
      </c>
      <c r="D370" s="413" t="s">
        <v>407</v>
      </c>
      <c r="E370" s="414">
        <v>0</v>
      </c>
      <c r="F370" s="415">
        <v>1516800</v>
      </c>
      <c r="G370" s="416">
        <v>1636800</v>
      </c>
    </row>
    <row r="371" spans="1:7" ht="18" customHeight="1">
      <c r="A371" s="403">
        <v>368</v>
      </c>
      <c r="B371" s="404"/>
      <c r="C371" s="405">
        <v>42425</v>
      </c>
      <c r="D371" s="406" t="s">
        <v>423</v>
      </c>
      <c r="E371" s="407">
        <v>0</v>
      </c>
      <c r="F371" s="408">
        <v>120000</v>
      </c>
      <c r="G371" s="409">
        <v>1756800</v>
      </c>
    </row>
    <row r="372" spans="1:7" ht="18" customHeight="1">
      <c r="A372" s="410">
        <v>369</v>
      </c>
      <c r="B372" s="411"/>
      <c r="C372" s="412">
        <v>42454</v>
      </c>
      <c r="D372" s="413" t="s">
        <v>442</v>
      </c>
      <c r="E372" s="414">
        <v>0</v>
      </c>
      <c r="F372" s="415">
        <v>120000</v>
      </c>
      <c r="G372" s="416">
        <v>1876800</v>
      </c>
    </row>
    <row r="373" spans="1:7" ht="18" customHeight="1">
      <c r="A373" s="403">
        <v>370</v>
      </c>
      <c r="B373" s="404"/>
      <c r="C373" s="405">
        <v>42485</v>
      </c>
      <c r="D373" s="406" t="s">
        <v>465</v>
      </c>
      <c r="E373" s="407">
        <v>0</v>
      </c>
      <c r="F373" s="408">
        <v>120000</v>
      </c>
      <c r="G373" s="409">
        <v>1996800</v>
      </c>
    </row>
    <row r="374" spans="1:7" ht="18" customHeight="1">
      <c r="A374" s="410">
        <v>371</v>
      </c>
      <c r="B374" s="411"/>
      <c r="C374" s="412">
        <v>42515</v>
      </c>
      <c r="D374" s="413" t="s">
        <v>480</v>
      </c>
      <c r="E374" s="414">
        <v>0</v>
      </c>
      <c r="F374" s="415">
        <v>120000</v>
      </c>
      <c r="G374" s="416">
        <v>2116800</v>
      </c>
    </row>
    <row r="375" spans="1:7" ht="18" customHeight="1">
      <c r="A375" s="403">
        <v>372</v>
      </c>
      <c r="B375" s="404"/>
      <c r="C375" s="405">
        <v>42545</v>
      </c>
      <c r="D375" s="406" t="s">
        <v>496</v>
      </c>
      <c r="E375" s="407">
        <v>0</v>
      </c>
      <c r="F375" s="408">
        <v>120000</v>
      </c>
      <c r="G375" s="409">
        <v>2236800</v>
      </c>
    </row>
    <row r="376" spans="1:7" ht="18" customHeight="1">
      <c r="A376" s="410">
        <v>373</v>
      </c>
      <c r="B376" s="411" t="s">
        <v>639</v>
      </c>
      <c r="C376" s="412">
        <v>42576</v>
      </c>
      <c r="D376" s="413" t="s">
        <v>516</v>
      </c>
      <c r="E376" s="414">
        <v>0</v>
      </c>
      <c r="F376" s="415">
        <v>120000</v>
      </c>
      <c r="G376" s="416">
        <v>2356800</v>
      </c>
    </row>
    <row r="377" spans="1:7" ht="18" customHeight="1">
      <c r="A377" s="403">
        <v>374</v>
      </c>
      <c r="B377" s="404"/>
      <c r="C377" s="405">
        <v>42607</v>
      </c>
      <c r="D377" s="406" t="s">
        <v>529</v>
      </c>
      <c r="E377" s="407">
        <v>0</v>
      </c>
      <c r="F377" s="408">
        <v>120000</v>
      </c>
      <c r="G377" s="409">
        <v>2476800</v>
      </c>
    </row>
    <row r="378" spans="1:7" ht="18" customHeight="1">
      <c r="A378" s="410">
        <v>375</v>
      </c>
      <c r="B378" s="411"/>
      <c r="C378" s="412">
        <v>42622</v>
      </c>
      <c r="D378" s="413" t="s">
        <v>538</v>
      </c>
      <c r="E378" s="414">
        <v>0</v>
      </c>
      <c r="F378" s="415">
        <v>1526400</v>
      </c>
      <c r="G378" s="416">
        <v>4003200</v>
      </c>
    </row>
    <row r="379" spans="1:7" ht="18" customHeight="1">
      <c r="A379" s="403">
        <v>376</v>
      </c>
      <c r="B379" s="404"/>
      <c r="C379" s="405">
        <v>42636</v>
      </c>
      <c r="D379" s="406" t="s">
        <v>548</v>
      </c>
      <c r="E379" s="407">
        <v>0</v>
      </c>
      <c r="F379" s="408">
        <v>120000</v>
      </c>
      <c r="G379" s="409">
        <v>4123200</v>
      </c>
    </row>
    <row r="380" spans="1:7" ht="18" customHeight="1">
      <c r="A380" s="410">
        <v>377</v>
      </c>
      <c r="B380" s="411"/>
      <c r="C380" s="412">
        <v>42636</v>
      </c>
      <c r="D380" s="413" t="s">
        <v>551</v>
      </c>
      <c r="E380" s="414">
        <v>0</v>
      </c>
      <c r="F380" s="415">
        <v>36000</v>
      </c>
      <c r="G380" s="416">
        <v>4159200</v>
      </c>
    </row>
    <row r="381" spans="1:7" ht="18" customHeight="1">
      <c r="A381" s="403">
        <v>378</v>
      </c>
      <c r="B381" s="404"/>
      <c r="C381" s="405">
        <v>42668</v>
      </c>
      <c r="D381" s="406" t="s">
        <v>571</v>
      </c>
      <c r="E381" s="407">
        <v>0</v>
      </c>
      <c r="F381" s="408">
        <v>120000</v>
      </c>
      <c r="G381" s="409">
        <v>4279200</v>
      </c>
    </row>
    <row r="382" spans="1:7" ht="18" customHeight="1">
      <c r="A382" s="410">
        <v>379</v>
      </c>
      <c r="B382" s="411"/>
      <c r="C382" s="412">
        <v>42699</v>
      </c>
      <c r="D382" s="413" t="s">
        <v>593</v>
      </c>
      <c r="E382" s="414">
        <v>0</v>
      </c>
      <c r="F382" s="415">
        <v>120000</v>
      </c>
      <c r="G382" s="416">
        <v>4399200</v>
      </c>
    </row>
    <row r="383" spans="1:7" ht="18" customHeight="1">
      <c r="A383" s="403">
        <v>380</v>
      </c>
      <c r="B383" s="417"/>
      <c r="C383" s="405">
        <v>42727</v>
      </c>
      <c r="D383" s="406" t="s">
        <v>614</v>
      </c>
      <c r="E383" s="407">
        <v>0</v>
      </c>
      <c r="F383" s="408">
        <v>120000</v>
      </c>
      <c r="G383" s="409">
        <v>4519200</v>
      </c>
    </row>
    <row r="384" spans="1:7" ht="18" customHeight="1">
      <c r="A384" s="410">
        <v>381</v>
      </c>
      <c r="B384" s="418" t="s">
        <v>630</v>
      </c>
      <c r="C384" s="410"/>
      <c r="D384" s="413"/>
      <c r="E384" s="426">
        <v>0</v>
      </c>
      <c r="F384" s="419">
        <v>4519200</v>
      </c>
      <c r="G384" s="420"/>
    </row>
    <row r="385" spans="1:7" ht="18" customHeight="1">
      <c r="A385" s="403">
        <v>382</v>
      </c>
      <c r="B385" s="434" t="s">
        <v>640</v>
      </c>
      <c r="C385" s="405">
        <v>42394</v>
      </c>
      <c r="D385" s="406" t="s">
        <v>387</v>
      </c>
      <c r="E385" s="407">
        <v>0</v>
      </c>
      <c r="F385" s="408">
        <v>220667</v>
      </c>
      <c r="G385" s="409">
        <v>220667</v>
      </c>
    </row>
    <row r="386" spans="1:7" ht="18" customHeight="1">
      <c r="A386" s="410">
        <v>383</v>
      </c>
      <c r="B386" s="411"/>
      <c r="C386" s="412">
        <v>42425</v>
      </c>
      <c r="D386" s="413" t="s">
        <v>425</v>
      </c>
      <c r="E386" s="414">
        <v>0</v>
      </c>
      <c r="F386" s="415">
        <v>347067</v>
      </c>
      <c r="G386" s="416">
        <v>567734</v>
      </c>
    </row>
    <row r="387" spans="1:7" ht="18" customHeight="1">
      <c r="A387" s="403">
        <v>384</v>
      </c>
      <c r="B387" s="404"/>
      <c r="C387" s="405">
        <v>42454</v>
      </c>
      <c r="D387" s="406" t="s">
        <v>444</v>
      </c>
      <c r="E387" s="407">
        <v>0</v>
      </c>
      <c r="F387" s="408">
        <v>220667</v>
      </c>
      <c r="G387" s="409">
        <v>788401</v>
      </c>
    </row>
    <row r="388" spans="1:7" ht="18" customHeight="1">
      <c r="A388" s="410">
        <v>385</v>
      </c>
      <c r="B388" s="411"/>
      <c r="C388" s="412">
        <v>42485</v>
      </c>
      <c r="D388" s="413" t="s">
        <v>467</v>
      </c>
      <c r="E388" s="414">
        <v>0</v>
      </c>
      <c r="F388" s="415">
        <v>220667</v>
      </c>
      <c r="G388" s="416">
        <v>1009068</v>
      </c>
    </row>
    <row r="389" spans="1:7" ht="18" customHeight="1">
      <c r="A389" s="403">
        <v>386</v>
      </c>
      <c r="B389" s="404"/>
      <c r="C389" s="405">
        <v>42515</v>
      </c>
      <c r="D389" s="406" t="s">
        <v>481</v>
      </c>
      <c r="E389" s="407">
        <v>0</v>
      </c>
      <c r="F389" s="408">
        <v>220667</v>
      </c>
      <c r="G389" s="409">
        <v>1229735</v>
      </c>
    </row>
    <row r="390" spans="1:7" ht="18" customHeight="1">
      <c r="A390" s="410">
        <v>387</v>
      </c>
      <c r="B390" s="421"/>
      <c r="C390" s="412">
        <v>42545</v>
      </c>
      <c r="D390" s="413" t="s">
        <v>498</v>
      </c>
      <c r="E390" s="414">
        <v>0</v>
      </c>
      <c r="F390" s="415">
        <v>227000</v>
      </c>
      <c r="G390" s="416">
        <v>1456735</v>
      </c>
    </row>
    <row r="391" spans="1:7" ht="18" customHeight="1">
      <c r="A391" s="403">
        <v>388</v>
      </c>
      <c r="B391" s="434" t="s">
        <v>640</v>
      </c>
      <c r="C391" s="405">
        <v>42576</v>
      </c>
      <c r="D391" s="406" t="s">
        <v>518</v>
      </c>
      <c r="E391" s="407">
        <v>0</v>
      </c>
      <c r="F391" s="408">
        <v>227000</v>
      </c>
      <c r="G391" s="409">
        <v>1683735</v>
      </c>
    </row>
    <row r="392" spans="1:7" ht="18" customHeight="1">
      <c r="A392" s="410">
        <v>389</v>
      </c>
      <c r="B392" s="411"/>
      <c r="C392" s="412">
        <v>42607</v>
      </c>
      <c r="D392" s="413" t="s">
        <v>533</v>
      </c>
      <c r="E392" s="414">
        <v>0</v>
      </c>
      <c r="F392" s="415">
        <v>227000</v>
      </c>
      <c r="G392" s="416">
        <v>1910735</v>
      </c>
    </row>
    <row r="393" spans="1:7" ht="18" customHeight="1">
      <c r="A393" s="403">
        <v>390</v>
      </c>
      <c r="B393" s="404"/>
      <c r="C393" s="405">
        <v>42636</v>
      </c>
      <c r="D393" s="406" t="s">
        <v>550</v>
      </c>
      <c r="E393" s="407">
        <v>0</v>
      </c>
      <c r="F393" s="408">
        <v>354200</v>
      </c>
      <c r="G393" s="409">
        <v>2264935</v>
      </c>
    </row>
    <row r="394" spans="1:7" ht="18" customHeight="1">
      <c r="A394" s="410">
        <v>391</v>
      </c>
      <c r="B394" s="411"/>
      <c r="C394" s="412">
        <v>42636</v>
      </c>
      <c r="D394" s="413" t="s">
        <v>553</v>
      </c>
      <c r="E394" s="414">
        <v>0</v>
      </c>
      <c r="F394" s="415">
        <v>3000</v>
      </c>
      <c r="G394" s="416">
        <v>2267935</v>
      </c>
    </row>
    <row r="395" spans="1:7" ht="18" customHeight="1">
      <c r="A395" s="403">
        <v>392</v>
      </c>
      <c r="B395" s="404"/>
      <c r="C395" s="405">
        <v>42668</v>
      </c>
      <c r="D395" s="406" t="s">
        <v>573</v>
      </c>
      <c r="E395" s="407">
        <v>0</v>
      </c>
      <c r="F395" s="408">
        <v>227000</v>
      </c>
      <c r="G395" s="409">
        <v>2494935</v>
      </c>
    </row>
    <row r="396" spans="1:7" ht="18" customHeight="1">
      <c r="A396" s="410">
        <v>393</v>
      </c>
      <c r="B396" s="411"/>
      <c r="C396" s="412">
        <v>42699</v>
      </c>
      <c r="D396" s="413" t="s">
        <v>595</v>
      </c>
      <c r="E396" s="414">
        <v>0</v>
      </c>
      <c r="F396" s="415">
        <v>227000</v>
      </c>
      <c r="G396" s="416">
        <v>2721935</v>
      </c>
    </row>
    <row r="397" spans="1:7" ht="18" customHeight="1">
      <c r="A397" s="403">
        <v>394</v>
      </c>
      <c r="B397" s="417"/>
      <c r="C397" s="405">
        <v>42727</v>
      </c>
      <c r="D397" s="406" t="s">
        <v>616</v>
      </c>
      <c r="E397" s="407">
        <v>0</v>
      </c>
      <c r="F397" s="408">
        <v>227000</v>
      </c>
      <c r="G397" s="409">
        <v>2948935</v>
      </c>
    </row>
    <row r="398" spans="1:7" ht="18" customHeight="1">
      <c r="A398" s="410">
        <v>395</v>
      </c>
      <c r="B398" s="418" t="s">
        <v>630</v>
      </c>
      <c r="C398" s="410"/>
      <c r="D398" s="413"/>
      <c r="E398" s="426">
        <v>0</v>
      </c>
      <c r="F398" s="419">
        <v>2948935</v>
      </c>
      <c r="G398" s="420"/>
    </row>
    <row r="399" spans="1:7" ht="18" customHeight="1">
      <c r="A399" s="403">
        <v>396</v>
      </c>
      <c r="B399" s="404"/>
      <c r="C399" s="405">
        <v>42454</v>
      </c>
      <c r="D399" s="406" t="s">
        <v>449</v>
      </c>
      <c r="E399" s="407">
        <v>0</v>
      </c>
      <c r="F399" s="408">
        <v>4868</v>
      </c>
      <c r="G399" s="409">
        <v>4868</v>
      </c>
    </row>
    <row r="400" spans="1:7" ht="18" customHeight="1">
      <c r="A400" s="410">
        <v>397</v>
      </c>
      <c r="B400" s="411"/>
      <c r="C400" s="412">
        <v>42454</v>
      </c>
      <c r="D400" s="413" t="s">
        <v>450</v>
      </c>
      <c r="E400" s="414">
        <v>0</v>
      </c>
      <c r="F400" s="415">
        <v>141154</v>
      </c>
      <c r="G400" s="416">
        <v>146022</v>
      </c>
    </row>
    <row r="401" spans="1:7" ht="18" customHeight="1">
      <c r="A401" s="403">
        <v>398</v>
      </c>
      <c r="B401" s="404"/>
      <c r="C401" s="405">
        <v>42485</v>
      </c>
      <c r="D401" s="406" t="s">
        <v>470</v>
      </c>
      <c r="E401" s="407">
        <v>0</v>
      </c>
      <c r="F401" s="408">
        <v>141154</v>
      </c>
      <c r="G401" s="409">
        <v>287176</v>
      </c>
    </row>
    <row r="402" spans="1:7" ht="18" customHeight="1">
      <c r="A402" s="410">
        <v>399</v>
      </c>
      <c r="B402" s="411"/>
      <c r="C402" s="412">
        <v>42515</v>
      </c>
      <c r="D402" s="413" t="s">
        <v>484</v>
      </c>
      <c r="E402" s="414">
        <v>0</v>
      </c>
      <c r="F402" s="415">
        <v>141154</v>
      </c>
      <c r="G402" s="416">
        <v>428330</v>
      </c>
    </row>
    <row r="403" spans="1:7" ht="18" customHeight="1">
      <c r="A403" s="403">
        <v>400</v>
      </c>
      <c r="B403" s="404" t="s">
        <v>641</v>
      </c>
      <c r="C403" s="405">
        <v>42576</v>
      </c>
      <c r="D403" s="406" t="s">
        <v>523</v>
      </c>
      <c r="E403" s="407">
        <v>0</v>
      </c>
      <c r="F403" s="408">
        <v>150565</v>
      </c>
      <c r="G403" s="409">
        <v>578895</v>
      </c>
    </row>
    <row r="404" spans="1:7" ht="18" customHeight="1">
      <c r="A404" s="410">
        <v>401</v>
      </c>
      <c r="B404" s="411"/>
      <c r="C404" s="412">
        <v>42668</v>
      </c>
      <c r="D404" s="413" t="s">
        <v>578</v>
      </c>
      <c r="E404" s="414">
        <v>0</v>
      </c>
      <c r="F404" s="415">
        <v>42347</v>
      </c>
      <c r="G404" s="416">
        <v>621242</v>
      </c>
    </row>
    <row r="405" spans="1:7" ht="18" customHeight="1">
      <c r="A405" s="403">
        <v>402</v>
      </c>
      <c r="B405" s="404"/>
      <c r="C405" s="405">
        <v>42668</v>
      </c>
      <c r="D405" s="406" t="s">
        <v>579</v>
      </c>
      <c r="E405" s="407">
        <v>0</v>
      </c>
      <c r="F405" s="408">
        <v>141154</v>
      </c>
      <c r="G405" s="409">
        <v>762396</v>
      </c>
    </row>
    <row r="406" spans="1:7" ht="18" customHeight="1">
      <c r="A406" s="410">
        <v>403</v>
      </c>
      <c r="B406" s="411"/>
      <c r="C406" s="412">
        <v>42699</v>
      </c>
      <c r="D406" s="413" t="s">
        <v>599</v>
      </c>
      <c r="E406" s="414">
        <v>0</v>
      </c>
      <c r="F406" s="415">
        <v>141154</v>
      </c>
      <c r="G406" s="416">
        <v>903550</v>
      </c>
    </row>
    <row r="407" spans="1:7" ht="18" customHeight="1">
      <c r="A407" s="403">
        <v>404</v>
      </c>
      <c r="B407" s="417"/>
      <c r="C407" s="405">
        <v>42727</v>
      </c>
      <c r="D407" s="406" t="s">
        <v>619</v>
      </c>
      <c r="E407" s="407">
        <v>0</v>
      </c>
      <c r="F407" s="408">
        <v>141154</v>
      </c>
      <c r="G407" s="409">
        <v>1044704</v>
      </c>
    </row>
    <row r="408" spans="1:7" ht="18" customHeight="1">
      <c r="A408" s="410">
        <v>405</v>
      </c>
      <c r="B408" s="418" t="s">
        <v>630</v>
      </c>
      <c r="C408" s="410"/>
      <c r="D408" s="413"/>
      <c r="E408" s="426">
        <v>0</v>
      </c>
      <c r="F408" s="419">
        <v>1044704</v>
      </c>
      <c r="G408" s="420"/>
    </row>
    <row r="409" spans="1:7" ht="18" customHeight="1">
      <c r="A409" s="403">
        <v>406</v>
      </c>
      <c r="B409" s="404"/>
      <c r="C409" s="405">
        <v>42394</v>
      </c>
      <c r="D409" s="406" t="s">
        <v>386</v>
      </c>
      <c r="E409" s="407">
        <v>0</v>
      </c>
      <c r="F409" s="408">
        <v>257900</v>
      </c>
      <c r="G409" s="409">
        <v>257900</v>
      </c>
    </row>
    <row r="410" spans="1:7" ht="18" customHeight="1">
      <c r="A410" s="410">
        <v>407</v>
      </c>
      <c r="B410" s="404" t="s">
        <v>642</v>
      </c>
      <c r="C410" s="412">
        <v>42425</v>
      </c>
      <c r="D410" s="413" t="s">
        <v>424</v>
      </c>
      <c r="E410" s="414">
        <v>0</v>
      </c>
      <c r="F410" s="415">
        <v>405640</v>
      </c>
      <c r="G410" s="416">
        <v>663540</v>
      </c>
    </row>
    <row r="411" spans="1:7" ht="18" customHeight="1">
      <c r="A411" s="403">
        <v>408</v>
      </c>
      <c r="B411" s="404"/>
      <c r="C411" s="405">
        <v>42454</v>
      </c>
      <c r="D411" s="406" t="s">
        <v>443</v>
      </c>
      <c r="E411" s="407">
        <v>0</v>
      </c>
      <c r="F411" s="408">
        <v>256010</v>
      </c>
      <c r="G411" s="409">
        <v>919550</v>
      </c>
    </row>
    <row r="412" spans="1:7" ht="18" customHeight="1">
      <c r="A412" s="410">
        <v>409</v>
      </c>
      <c r="B412" s="411"/>
      <c r="C412" s="412">
        <v>42485</v>
      </c>
      <c r="D412" s="413" t="s">
        <v>466</v>
      </c>
      <c r="E412" s="414">
        <v>0</v>
      </c>
      <c r="F412" s="415">
        <v>257370</v>
      </c>
      <c r="G412" s="416">
        <v>1176920</v>
      </c>
    </row>
    <row r="413" spans="1:7" ht="18" customHeight="1">
      <c r="A413" s="403">
        <v>410</v>
      </c>
      <c r="B413" s="404"/>
      <c r="C413" s="405">
        <v>42515</v>
      </c>
      <c r="D413" s="406" t="s">
        <v>487</v>
      </c>
      <c r="E413" s="407">
        <v>0</v>
      </c>
      <c r="F413" s="408">
        <v>257370</v>
      </c>
      <c r="G413" s="409">
        <v>1434290</v>
      </c>
    </row>
    <row r="414" spans="1:7" ht="18" customHeight="1">
      <c r="A414" s="410">
        <v>411</v>
      </c>
      <c r="B414" s="411"/>
      <c r="C414" s="412">
        <v>42545</v>
      </c>
      <c r="D414" s="413" t="s">
        <v>497</v>
      </c>
      <c r="E414" s="414">
        <v>0</v>
      </c>
      <c r="F414" s="415">
        <v>264760</v>
      </c>
      <c r="G414" s="416">
        <v>1699050</v>
      </c>
    </row>
    <row r="415" spans="1:7" ht="18" customHeight="1">
      <c r="A415" s="403">
        <v>412</v>
      </c>
      <c r="B415" s="404"/>
      <c r="C415" s="405">
        <v>42576</v>
      </c>
      <c r="D415" s="406" t="s">
        <v>517</v>
      </c>
      <c r="E415" s="407">
        <v>0</v>
      </c>
      <c r="F415" s="408">
        <v>264760</v>
      </c>
      <c r="G415" s="409">
        <v>1963810</v>
      </c>
    </row>
    <row r="416" spans="1:7" ht="18" customHeight="1">
      <c r="A416" s="410">
        <v>413</v>
      </c>
      <c r="B416" s="421"/>
      <c r="C416" s="412">
        <v>42607</v>
      </c>
      <c r="D416" s="413" t="s">
        <v>530</v>
      </c>
      <c r="E416" s="414">
        <v>0</v>
      </c>
      <c r="F416" s="415">
        <v>264760</v>
      </c>
      <c r="G416" s="416">
        <v>2228570</v>
      </c>
    </row>
    <row r="417" spans="1:7" ht="18" customHeight="1">
      <c r="A417" s="403">
        <v>414</v>
      </c>
      <c r="B417" s="434"/>
      <c r="C417" s="405">
        <v>42636</v>
      </c>
      <c r="D417" s="406" t="s">
        <v>549</v>
      </c>
      <c r="E417" s="407">
        <v>0</v>
      </c>
      <c r="F417" s="408">
        <v>413130</v>
      </c>
      <c r="G417" s="409">
        <v>2641700</v>
      </c>
    </row>
    <row r="418" spans="1:7" ht="18" customHeight="1">
      <c r="A418" s="410">
        <v>415</v>
      </c>
      <c r="B418" s="404" t="s">
        <v>642</v>
      </c>
      <c r="C418" s="412">
        <v>42636</v>
      </c>
      <c r="D418" s="413" t="s">
        <v>552</v>
      </c>
      <c r="E418" s="414">
        <v>0</v>
      </c>
      <c r="F418" s="415">
        <v>3500</v>
      </c>
      <c r="G418" s="416">
        <v>2645200</v>
      </c>
    </row>
    <row r="419" spans="1:7" ht="18" customHeight="1">
      <c r="A419" s="403">
        <v>416</v>
      </c>
      <c r="B419" s="404"/>
      <c r="C419" s="405">
        <v>42668</v>
      </c>
      <c r="D419" s="406" t="s">
        <v>572</v>
      </c>
      <c r="E419" s="407">
        <v>0</v>
      </c>
      <c r="F419" s="408">
        <v>264760</v>
      </c>
      <c r="G419" s="409">
        <v>2909960</v>
      </c>
    </row>
    <row r="420" spans="1:7" ht="18" customHeight="1">
      <c r="A420" s="410">
        <v>417</v>
      </c>
      <c r="B420" s="411"/>
      <c r="C420" s="412">
        <v>42699</v>
      </c>
      <c r="D420" s="413" t="s">
        <v>594</v>
      </c>
      <c r="E420" s="414">
        <v>0</v>
      </c>
      <c r="F420" s="415">
        <v>264760</v>
      </c>
      <c r="G420" s="416">
        <v>3174720</v>
      </c>
    </row>
    <row r="421" spans="1:7" ht="18" customHeight="1">
      <c r="A421" s="403">
        <v>418</v>
      </c>
      <c r="B421" s="417"/>
      <c r="C421" s="405">
        <v>42727</v>
      </c>
      <c r="D421" s="406" t="s">
        <v>615</v>
      </c>
      <c r="E421" s="407">
        <v>0</v>
      </c>
      <c r="F421" s="408">
        <v>264760</v>
      </c>
      <c r="G421" s="409">
        <v>3439480</v>
      </c>
    </row>
    <row r="422" spans="1:7" ht="18" customHeight="1">
      <c r="A422" s="410">
        <v>419</v>
      </c>
      <c r="B422" s="418" t="s">
        <v>630</v>
      </c>
      <c r="C422" s="410"/>
      <c r="D422" s="413"/>
      <c r="E422" s="426">
        <v>0</v>
      </c>
      <c r="F422" s="419">
        <v>3439480</v>
      </c>
      <c r="G422" s="420"/>
    </row>
    <row r="423" spans="1:7" ht="18" customHeight="1">
      <c r="A423" s="403">
        <v>420</v>
      </c>
      <c r="B423" s="404"/>
      <c r="C423" s="405">
        <v>42394</v>
      </c>
      <c r="D423" s="406" t="s">
        <v>392</v>
      </c>
      <c r="E423" s="407">
        <v>0</v>
      </c>
      <c r="F423" s="408">
        <v>68360</v>
      </c>
      <c r="G423" s="409">
        <v>68360</v>
      </c>
    </row>
    <row r="424" spans="1:7" ht="18" customHeight="1">
      <c r="A424" s="410">
        <v>421</v>
      </c>
      <c r="B424" s="411"/>
      <c r="C424" s="412">
        <v>42454</v>
      </c>
      <c r="D424" s="413" t="s">
        <v>447</v>
      </c>
      <c r="E424" s="414">
        <v>0</v>
      </c>
      <c r="F424" s="415">
        <v>5640</v>
      </c>
      <c r="G424" s="416">
        <v>74000</v>
      </c>
    </row>
    <row r="425" spans="1:7" ht="18" customHeight="1">
      <c r="A425" s="403">
        <v>422</v>
      </c>
      <c r="B425" s="404"/>
      <c r="C425" s="405">
        <v>42454</v>
      </c>
      <c r="D425" s="406" t="s">
        <v>448</v>
      </c>
      <c r="E425" s="407">
        <v>0</v>
      </c>
      <c r="F425" s="408">
        <v>164630</v>
      </c>
      <c r="G425" s="409">
        <v>238630</v>
      </c>
    </row>
    <row r="426" spans="1:7" ht="18" customHeight="1">
      <c r="A426" s="410">
        <v>423</v>
      </c>
      <c r="B426" s="411"/>
      <c r="C426" s="412">
        <v>42485</v>
      </c>
      <c r="D426" s="413" t="s">
        <v>469</v>
      </c>
      <c r="E426" s="414">
        <v>0</v>
      </c>
      <c r="F426" s="415">
        <v>164630</v>
      </c>
      <c r="G426" s="416">
        <v>403260</v>
      </c>
    </row>
    <row r="427" spans="1:7" ht="18" customHeight="1">
      <c r="A427" s="403">
        <v>424</v>
      </c>
      <c r="B427" s="404"/>
      <c r="C427" s="405">
        <v>42515</v>
      </c>
      <c r="D427" s="406" t="s">
        <v>483</v>
      </c>
      <c r="E427" s="407">
        <v>0</v>
      </c>
      <c r="F427" s="408">
        <v>164630</v>
      </c>
      <c r="G427" s="409">
        <v>567890</v>
      </c>
    </row>
    <row r="428" spans="1:7" ht="18" customHeight="1">
      <c r="A428" s="410">
        <v>425</v>
      </c>
      <c r="B428" s="411" t="s">
        <v>643</v>
      </c>
      <c r="C428" s="412">
        <v>42576</v>
      </c>
      <c r="D428" s="413" t="s">
        <v>522</v>
      </c>
      <c r="E428" s="414">
        <v>0</v>
      </c>
      <c r="F428" s="415">
        <v>175580</v>
      </c>
      <c r="G428" s="416">
        <v>743470</v>
      </c>
    </row>
    <row r="429" spans="1:7" ht="18" customHeight="1">
      <c r="A429" s="403">
        <v>426</v>
      </c>
      <c r="B429" s="404"/>
      <c r="C429" s="405">
        <v>42607</v>
      </c>
      <c r="D429" s="406" t="s">
        <v>532</v>
      </c>
      <c r="E429" s="407">
        <v>0</v>
      </c>
      <c r="F429" s="408">
        <v>164630</v>
      </c>
      <c r="G429" s="409">
        <v>908100</v>
      </c>
    </row>
    <row r="430" spans="1:7" ht="18" customHeight="1">
      <c r="A430" s="410">
        <v>427</v>
      </c>
      <c r="B430" s="411"/>
      <c r="C430" s="412">
        <v>42668</v>
      </c>
      <c r="D430" s="413" t="s">
        <v>576</v>
      </c>
      <c r="E430" s="414">
        <v>0</v>
      </c>
      <c r="F430" s="415">
        <v>49360</v>
      </c>
      <c r="G430" s="416">
        <v>957460</v>
      </c>
    </row>
    <row r="431" spans="1:7" ht="18" customHeight="1">
      <c r="A431" s="403">
        <v>428</v>
      </c>
      <c r="B431" s="404"/>
      <c r="C431" s="405">
        <v>42668</v>
      </c>
      <c r="D431" s="406" t="s">
        <v>577</v>
      </c>
      <c r="E431" s="407">
        <v>0</v>
      </c>
      <c r="F431" s="408">
        <v>164630</v>
      </c>
      <c r="G431" s="409">
        <v>1122090</v>
      </c>
    </row>
    <row r="432" spans="1:7" ht="18" customHeight="1">
      <c r="A432" s="410">
        <v>429</v>
      </c>
      <c r="B432" s="411"/>
      <c r="C432" s="412">
        <v>42699</v>
      </c>
      <c r="D432" s="413" t="s">
        <v>598</v>
      </c>
      <c r="E432" s="414">
        <v>0</v>
      </c>
      <c r="F432" s="415">
        <v>164630</v>
      </c>
      <c r="G432" s="416">
        <v>1286720</v>
      </c>
    </row>
    <row r="433" spans="1:7" ht="18" customHeight="1">
      <c r="A433" s="403">
        <v>430</v>
      </c>
      <c r="B433" s="417"/>
      <c r="C433" s="405">
        <v>42727</v>
      </c>
      <c r="D433" s="406" t="s">
        <v>618</v>
      </c>
      <c r="E433" s="407">
        <v>0</v>
      </c>
      <c r="F433" s="408">
        <v>164630</v>
      </c>
      <c r="G433" s="409">
        <v>1451350</v>
      </c>
    </row>
    <row r="434" spans="1:7" ht="18" customHeight="1">
      <c r="A434" s="410">
        <v>431</v>
      </c>
      <c r="B434" s="418" t="s">
        <v>630</v>
      </c>
      <c r="C434" s="410"/>
      <c r="D434" s="413"/>
      <c r="E434" s="426">
        <v>0</v>
      </c>
      <c r="F434" s="419">
        <v>1451350</v>
      </c>
      <c r="G434" s="420"/>
    </row>
    <row r="435" spans="1:7" ht="18" customHeight="1">
      <c r="A435" s="403">
        <v>432</v>
      </c>
      <c r="B435" s="404"/>
      <c r="C435" s="405">
        <v>42422</v>
      </c>
      <c r="D435" s="406" t="s">
        <v>419</v>
      </c>
      <c r="E435" s="407">
        <v>0</v>
      </c>
      <c r="F435" s="408">
        <v>6700</v>
      </c>
      <c r="G435" s="409">
        <v>6700</v>
      </c>
    </row>
    <row r="436" spans="1:7" ht="18" customHeight="1">
      <c r="A436" s="410">
        <v>433</v>
      </c>
      <c r="B436" s="411"/>
      <c r="C436" s="412">
        <v>42451</v>
      </c>
      <c r="D436" s="413" t="s">
        <v>438</v>
      </c>
      <c r="E436" s="414">
        <v>0</v>
      </c>
      <c r="F436" s="415">
        <v>38100</v>
      </c>
      <c r="G436" s="416">
        <v>44800</v>
      </c>
    </row>
    <row r="437" spans="1:7" ht="18" customHeight="1">
      <c r="A437" s="403">
        <v>434</v>
      </c>
      <c r="B437" s="404"/>
      <c r="C437" s="405">
        <v>42529</v>
      </c>
      <c r="D437" s="406" t="s">
        <v>489</v>
      </c>
      <c r="E437" s="407">
        <v>0</v>
      </c>
      <c r="F437" s="408">
        <v>50000</v>
      </c>
      <c r="G437" s="409">
        <v>94800</v>
      </c>
    </row>
    <row r="438" spans="1:7" ht="18" customHeight="1">
      <c r="A438" s="410">
        <v>435</v>
      </c>
      <c r="B438" s="411" t="s">
        <v>644</v>
      </c>
      <c r="C438" s="412">
        <v>42643</v>
      </c>
      <c r="D438" s="413" t="s">
        <v>556</v>
      </c>
      <c r="E438" s="414">
        <v>0</v>
      </c>
      <c r="F438" s="415">
        <v>7000</v>
      </c>
      <c r="G438" s="416">
        <v>101800</v>
      </c>
    </row>
    <row r="439" spans="1:7" ht="18" customHeight="1">
      <c r="A439" s="403">
        <v>436</v>
      </c>
      <c r="B439" s="404"/>
      <c r="C439" s="405">
        <v>42664</v>
      </c>
      <c r="D439" s="406" t="s">
        <v>556</v>
      </c>
      <c r="E439" s="407">
        <v>0</v>
      </c>
      <c r="F439" s="408">
        <v>14000</v>
      </c>
      <c r="G439" s="409">
        <v>115800</v>
      </c>
    </row>
    <row r="440" spans="1:7" ht="18" customHeight="1">
      <c r="A440" s="410">
        <v>437</v>
      </c>
      <c r="B440" s="411"/>
      <c r="C440" s="412">
        <v>42683</v>
      </c>
      <c r="D440" s="413" t="s">
        <v>556</v>
      </c>
      <c r="E440" s="414">
        <v>0</v>
      </c>
      <c r="F440" s="415">
        <v>7000</v>
      </c>
      <c r="G440" s="416">
        <v>122800</v>
      </c>
    </row>
    <row r="441" spans="1:7" ht="18" customHeight="1">
      <c r="A441" s="403">
        <v>438</v>
      </c>
      <c r="B441" s="404"/>
      <c r="C441" s="405">
        <v>42717</v>
      </c>
      <c r="D441" s="406" t="s">
        <v>606</v>
      </c>
      <c r="E441" s="407">
        <v>0</v>
      </c>
      <c r="F441" s="408">
        <v>70000</v>
      </c>
      <c r="G441" s="409">
        <v>192800</v>
      </c>
    </row>
    <row r="442" spans="1:7" ht="18" customHeight="1">
      <c r="A442" s="410">
        <v>439</v>
      </c>
      <c r="B442" s="421"/>
      <c r="C442" s="412">
        <v>42718</v>
      </c>
      <c r="D442" s="413" t="s">
        <v>608</v>
      </c>
      <c r="E442" s="414">
        <v>0</v>
      </c>
      <c r="F442" s="415">
        <v>27000</v>
      </c>
      <c r="G442" s="416">
        <v>219800</v>
      </c>
    </row>
    <row r="443" spans="1:7" ht="18" customHeight="1">
      <c r="A443" s="403">
        <v>440</v>
      </c>
      <c r="B443" s="435" t="s">
        <v>630</v>
      </c>
      <c r="C443" s="403"/>
      <c r="D443" s="406"/>
      <c r="E443" s="424">
        <v>0</v>
      </c>
      <c r="F443" s="423">
        <v>219800</v>
      </c>
      <c r="G443" s="425"/>
    </row>
    <row r="444" spans="1:7" ht="18" customHeight="1">
      <c r="A444" s="410">
        <v>441</v>
      </c>
      <c r="B444" s="411" t="s">
        <v>645</v>
      </c>
      <c r="C444" s="412">
        <v>42514</v>
      </c>
      <c r="D444" s="413" t="s">
        <v>477</v>
      </c>
      <c r="E444" s="414">
        <v>0</v>
      </c>
      <c r="F444" s="415">
        <v>50000</v>
      </c>
      <c r="G444" s="416">
        <v>50000</v>
      </c>
    </row>
    <row r="445" spans="1:7" ht="18" customHeight="1">
      <c r="A445" s="403">
        <v>442</v>
      </c>
      <c r="B445" s="417"/>
      <c r="C445" s="405">
        <v>42718</v>
      </c>
      <c r="D445" s="406" t="s">
        <v>609</v>
      </c>
      <c r="E445" s="407">
        <v>0</v>
      </c>
      <c r="F445" s="408">
        <v>70000</v>
      </c>
      <c r="G445" s="409">
        <v>120000</v>
      </c>
    </row>
    <row r="446" spans="1:7" ht="18" customHeight="1">
      <c r="A446" s="410">
        <v>443</v>
      </c>
      <c r="B446" s="418" t="s">
        <v>630</v>
      </c>
      <c r="C446" s="410"/>
      <c r="D446" s="413"/>
      <c r="E446" s="426">
        <v>0</v>
      </c>
      <c r="F446" s="419">
        <v>120000</v>
      </c>
      <c r="G446" s="420"/>
    </row>
    <row r="447" spans="1:7" ht="18" customHeight="1">
      <c r="A447" s="403">
        <v>444</v>
      </c>
      <c r="B447" s="404"/>
      <c r="C447" s="405">
        <v>42395</v>
      </c>
      <c r="D447" s="406" t="s">
        <v>394</v>
      </c>
      <c r="E447" s="407">
        <v>0</v>
      </c>
      <c r="F447" s="408">
        <v>58000</v>
      </c>
      <c r="G447" s="409">
        <v>58000</v>
      </c>
    </row>
    <row r="448" spans="1:7" ht="18" customHeight="1">
      <c r="A448" s="410">
        <v>445</v>
      </c>
      <c r="B448" s="411"/>
      <c r="C448" s="412">
        <v>42417</v>
      </c>
      <c r="D448" s="413" t="s">
        <v>415</v>
      </c>
      <c r="E448" s="414">
        <v>0</v>
      </c>
      <c r="F448" s="415">
        <v>10000</v>
      </c>
      <c r="G448" s="416">
        <v>68000</v>
      </c>
    </row>
    <row r="449" spans="1:7" ht="18" customHeight="1">
      <c r="A449" s="403">
        <v>446</v>
      </c>
      <c r="B449" s="404"/>
      <c r="C449" s="405">
        <v>42418</v>
      </c>
      <c r="D449" s="406" t="s">
        <v>416</v>
      </c>
      <c r="E449" s="407">
        <v>0</v>
      </c>
      <c r="F449" s="408">
        <v>56000</v>
      </c>
      <c r="G449" s="409">
        <v>124000</v>
      </c>
    </row>
    <row r="450" spans="1:7" ht="18" customHeight="1">
      <c r="A450" s="410">
        <v>447</v>
      </c>
      <c r="B450" s="411"/>
      <c r="C450" s="412">
        <v>42422</v>
      </c>
      <c r="D450" s="413" t="s">
        <v>415</v>
      </c>
      <c r="E450" s="414">
        <v>0</v>
      </c>
      <c r="F450" s="415">
        <v>75000</v>
      </c>
      <c r="G450" s="416">
        <v>199000</v>
      </c>
    </row>
    <row r="451" spans="1:7" ht="18" customHeight="1">
      <c r="A451" s="403">
        <v>448</v>
      </c>
      <c r="B451" s="404"/>
      <c r="C451" s="405">
        <v>42466</v>
      </c>
      <c r="D451" s="406" t="s">
        <v>456</v>
      </c>
      <c r="E451" s="407">
        <v>0</v>
      </c>
      <c r="F451" s="408">
        <v>37000</v>
      </c>
      <c r="G451" s="409">
        <v>236000</v>
      </c>
    </row>
    <row r="452" spans="1:7" ht="18" customHeight="1">
      <c r="A452" s="410">
        <v>449</v>
      </c>
      <c r="B452" s="411"/>
      <c r="C452" s="412">
        <v>42537</v>
      </c>
      <c r="D452" s="413" t="s">
        <v>456</v>
      </c>
      <c r="E452" s="414">
        <v>0</v>
      </c>
      <c r="F452" s="415">
        <v>99600</v>
      </c>
      <c r="G452" s="416">
        <v>335600</v>
      </c>
    </row>
    <row r="453" spans="1:7" ht="18" customHeight="1">
      <c r="A453" s="403">
        <v>450</v>
      </c>
      <c r="B453" s="404"/>
      <c r="C453" s="405">
        <v>42543</v>
      </c>
      <c r="D453" s="406" t="s">
        <v>494</v>
      </c>
      <c r="E453" s="407">
        <v>0</v>
      </c>
      <c r="F453" s="408">
        <v>77000</v>
      </c>
      <c r="G453" s="409">
        <v>412600</v>
      </c>
    </row>
    <row r="454" spans="1:7" ht="18" customHeight="1">
      <c r="A454" s="410">
        <v>451</v>
      </c>
      <c r="B454" s="411"/>
      <c r="C454" s="412">
        <v>42558</v>
      </c>
      <c r="D454" s="413" t="s">
        <v>505</v>
      </c>
      <c r="E454" s="414">
        <v>0</v>
      </c>
      <c r="F454" s="415">
        <v>47000</v>
      </c>
      <c r="G454" s="416">
        <v>459600</v>
      </c>
    </row>
    <row r="455" spans="1:7" ht="18" customHeight="1">
      <c r="A455" s="403">
        <v>452</v>
      </c>
      <c r="B455" s="404"/>
      <c r="C455" s="405">
        <v>42564</v>
      </c>
      <c r="D455" s="406" t="s">
        <v>509</v>
      </c>
      <c r="E455" s="407">
        <v>0</v>
      </c>
      <c r="F455" s="408">
        <v>13000</v>
      </c>
      <c r="G455" s="409">
        <v>472600</v>
      </c>
    </row>
    <row r="456" spans="1:7" ht="18" customHeight="1">
      <c r="A456" s="410">
        <v>453</v>
      </c>
      <c r="B456" s="411"/>
      <c r="C456" s="412">
        <v>42667</v>
      </c>
      <c r="D456" s="413" t="s">
        <v>568</v>
      </c>
      <c r="E456" s="414">
        <v>0</v>
      </c>
      <c r="F456" s="415">
        <v>26700</v>
      </c>
      <c r="G456" s="416">
        <v>499300</v>
      </c>
    </row>
    <row r="457" spans="1:7" ht="18" customHeight="1">
      <c r="A457" s="403">
        <v>454</v>
      </c>
      <c r="B457" s="404" t="s">
        <v>646</v>
      </c>
      <c r="C457" s="405">
        <v>42671</v>
      </c>
      <c r="D457" s="406" t="s">
        <v>581</v>
      </c>
      <c r="E457" s="407">
        <v>0</v>
      </c>
      <c r="F457" s="408">
        <v>2380</v>
      </c>
      <c r="G457" s="409">
        <v>501680</v>
      </c>
    </row>
    <row r="458" spans="1:7" ht="18" customHeight="1">
      <c r="A458" s="410">
        <v>455</v>
      </c>
      <c r="B458" s="411"/>
      <c r="C458" s="412">
        <v>42681</v>
      </c>
      <c r="D458" s="413" t="s">
        <v>584</v>
      </c>
      <c r="E458" s="414">
        <v>0</v>
      </c>
      <c r="F458" s="415">
        <v>12000</v>
      </c>
      <c r="G458" s="416">
        <v>513680</v>
      </c>
    </row>
    <row r="459" spans="1:7" ht="18" customHeight="1">
      <c r="A459" s="403">
        <v>456</v>
      </c>
      <c r="B459" s="404"/>
      <c r="C459" s="405">
        <v>42685</v>
      </c>
      <c r="D459" s="406" t="s">
        <v>587</v>
      </c>
      <c r="E459" s="407">
        <v>0</v>
      </c>
      <c r="F459" s="408">
        <v>7500</v>
      </c>
      <c r="G459" s="409">
        <v>521180</v>
      </c>
    </row>
    <row r="460" spans="1:7" ht="18" customHeight="1">
      <c r="A460" s="410">
        <v>457</v>
      </c>
      <c r="B460" s="411"/>
      <c r="C460" s="412">
        <v>42712</v>
      </c>
      <c r="D460" s="413" t="s">
        <v>602</v>
      </c>
      <c r="E460" s="414">
        <v>0</v>
      </c>
      <c r="F460" s="415">
        <v>25000</v>
      </c>
      <c r="G460" s="416">
        <v>546180</v>
      </c>
    </row>
    <row r="461" spans="1:7" ht="18" customHeight="1">
      <c r="A461" s="403">
        <v>458</v>
      </c>
      <c r="B461" s="404"/>
      <c r="C461" s="405">
        <v>42720</v>
      </c>
      <c r="D461" s="406" t="s">
        <v>581</v>
      </c>
      <c r="E461" s="407">
        <v>0</v>
      </c>
      <c r="F461" s="408">
        <v>2320</v>
      </c>
      <c r="G461" s="409">
        <v>548500</v>
      </c>
    </row>
    <row r="462" spans="1:7" ht="18" customHeight="1">
      <c r="A462" s="410">
        <v>459</v>
      </c>
      <c r="B462" s="411"/>
      <c r="C462" s="412">
        <v>42720</v>
      </c>
      <c r="D462" s="413" t="s">
        <v>611</v>
      </c>
      <c r="E462" s="414">
        <v>0</v>
      </c>
      <c r="F462" s="415">
        <v>16830</v>
      </c>
      <c r="G462" s="416">
        <v>565330</v>
      </c>
    </row>
    <row r="463" spans="1:7" ht="18" customHeight="1">
      <c r="A463" s="403">
        <v>460</v>
      </c>
      <c r="B463" s="404"/>
      <c r="C463" s="405">
        <v>42723</v>
      </c>
      <c r="D463" s="406" t="s">
        <v>581</v>
      </c>
      <c r="E463" s="407">
        <v>0</v>
      </c>
      <c r="F463" s="408">
        <v>2320</v>
      </c>
      <c r="G463" s="409">
        <v>567650</v>
      </c>
    </row>
    <row r="464" spans="1:7" ht="18" customHeight="1">
      <c r="A464" s="410">
        <v>461</v>
      </c>
      <c r="B464" s="411"/>
      <c r="C464" s="412">
        <v>42731</v>
      </c>
      <c r="D464" s="413" t="s">
        <v>581</v>
      </c>
      <c r="E464" s="414">
        <v>0</v>
      </c>
      <c r="F464" s="415">
        <v>2560</v>
      </c>
      <c r="G464" s="416">
        <v>570210</v>
      </c>
    </row>
    <row r="465" spans="1:7" ht="18" customHeight="1">
      <c r="A465" s="403">
        <v>462</v>
      </c>
      <c r="B465" s="404"/>
      <c r="C465" s="405">
        <v>42732</v>
      </c>
      <c r="D465" s="406" t="s">
        <v>623</v>
      </c>
      <c r="E465" s="407">
        <v>0</v>
      </c>
      <c r="F465" s="408">
        <v>100000</v>
      </c>
      <c r="G465" s="409">
        <v>670210</v>
      </c>
    </row>
    <row r="466" spans="1:7" ht="18" customHeight="1">
      <c r="A466" s="410">
        <v>463</v>
      </c>
      <c r="B466" s="411"/>
      <c r="C466" s="412">
        <v>42732</v>
      </c>
      <c r="D466" s="413" t="s">
        <v>624</v>
      </c>
      <c r="E466" s="414">
        <v>0</v>
      </c>
      <c r="F466" s="415">
        <v>98500</v>
      </c>
      <c r="G466" s="416">
        <v>768710</v>
      </c>
    </row>
    <row r="467" spans="1:7" ht="18" customHeight="1">
      <c r="A467" s="403">
        <v>464</v>
      </c>
      <c r="B467" s="417"/>
      <c r="C467" s="405">
        <v>42734</v>
      </c>
      <c r="D467" s="406" t="s">
        <v>456</v>
      </c>
      <c r="E467" s="407">
        <v>0</v>
      </c>
      <c r="F467" s="408">
        <v>22785</v>
      </c>
      <c r="G467" s="409">
        <v>791495</v>
      </c>
    </row>
    <row r="468" spans="1:7" ht="18" customHeight="1">
      <c r="A468" s="410">
        <v>465</v>
      </c>
      <c r="B468" s="428" t="s">
        <v>630</v>
      </c>
      <c r="C468" s="410"/>
      <c r="D468" s="413"/>
      <c r="E468" s="426">
        <v>0</v>
      </c>
      <c r="F468" s="419">
        <v>791495</v>
      </c>
      <c r="G468" s="420"/>
    </row>
    <row r="469" spans="1:7" ht="18" customHeight="1">
      <c r="A469" s="403">
        <v>466</v>
      </c>
      <c r="B469" s="434"/>
      <c r="C469" s="405">
        <v>42395</v>
      </c>
      <c r="D469" s="406" t="s">
        <v>395</v>
      </c>
      <c r="E469" s="407">
        <v>0</v>
      </c>
      <c r="F469" s="408">
        <v>34000</v>
      </c>
      <c r="G469" s="409">
        <v>34000</v>
      </c>
    </row>
    <row r="470" spans="1:7" ht="18" customHeight="1">
      <c r="A470" s="410">
        <v>467</v>
      </c>
      <c r="B470" s="411"/>
      <c r="C470" s="412">
        <v>42396</v>
      </c>
      <c r="D470" s="413" t="s">
        <v>396</v>
      </c>
      <c r="E470" s="414">
        <v>0</v>
      </c>
      <c r="F470" s="415">
        <v>66000</v>
      </c>
      <c r="G470" s="416">
        <v>100000</v>
      </c>
    </row>
    <row r="471" spans="1:7" ht="18" customHeight="1">
      <c r="A471" s="403">
        <v>468</v>
      </c>
      <c r="B471" s="404"/>
      <c r="C471" s="405">
        <v>42425</v>
      </c>
      <c r="D471" s="406" t="s">
        <v>427</v>
      </c>
      <c r="E471" s="407">
        <v>0</v>
      </c>
      <c r="F471" s="408">
        <v>23800</v>
      </c>
      <c r="G471" s="409">
        <v>123800</v>
      </c>
    </row>
    <row r="472" spans="1:7" ht="18" customHeight="1">
      <c r="A472" s="410">
        <v>469</v>
      </c>
      <c r="B472" s="411"/>
      <c r="C472" s="412">
        <v>42451</v>
      </c>
      <c r="D472" s="413" t="s">
        <v>437</v>
      </c>
      <c r="E472" s="414">
        <v>0</v>
      </c>
      <c r="F472" s="415">
        <v>13000</v>
      </c>
      <c r="G472" s="416">
        <v>136800</v>
      </c>
    </row>
    <row r="473" spans="1:7" ht="18" customHeight="1">
      <c r="A473" s="403">
        <v>470</v>
      </c>
      <c r="B473" s="404"/>
      <c r="C473" s="405">
        <v>42524</v>
      </c>
      <c r="D473" s="406" t="s">
        <v>456</v>
      </c>
      <c r="E473" s="407">
        <v>0</v>
      </c>
      <c r="F473" s="408">
        <v>98200</v>
      </c>
      <c r="G473" s="409">
        <v>235000</v>
      </c>
    </row>
    <row r="474" spans="1:7" ht="18" customHeight="1">
      <c r="A474" s="410">
        <v>471</v>
      </c>
      <c r="B474" s="411"/>
      <c r="C474" s="412">
        <v>42562</v>
      </c>
      <c r="D474" s="413" t="s">
        <v>507</v>
      </c>
      <c r="E474" s="414">
        <v>0</v>
      </c>
      <c r="F474" s="415">
        <v>29000</v>
      </c>
      <c r="G474" s="416">
        <v>264000</v>
      </c>
    </row>
    <row r="475" spans="1:7" ht="18" customHeight="1">
      <c r="A475" s="403">
        <v>472</v>
      </c>
      <c r="B475" s="404" t="s">
        <v>647</v>
      </c>
      <c r="C475" s="405">
        <v>42572</v>
      </c>
      <c r="D475" s="406" t="s">
        <v>511</v>
      </c>
      <c r="E475" s="407">
        <v>0</v>
      </c>
      <c r="F475" s="408">
        <v>13000</v>
      </c>
      <c r="G475" s="409">
        <v>277000</v>
      </c>
    </row>
    <row r="476" spans="1:7" ht="18" customHeight="1">
      <c r="A476" s="410">
        <v>473</v>
      </c>
      <c r="B476" s="411"/>
      <c r="C476" s="412">
        <v>42653</v>
      </c>
      <c r="D476" s="413" t="s">
        <v>561</v>
      </c>
      <c r="E476" s="414">
        <v>0</v>
      </c>
      <c r="F476" s="415">
        <v>13000</v>
      </c>
      <c r="G476" s="416">
        <v>290000</v>
      </c>
    </row>
    <row r="477" spans="1:7" ht="18" customHeight="1">
      <c r="A477" s="403">
        <v>474</v>
      </c>
      <c r="B477" s="404"/>
      <c r="C477" s="405">
        <v>42657</v>
      </c>
      <c r="D477" s="406" t="s">
        <v>563</v>
      </c>
      <c r="E477" s="407">
        <v>0</v>
      </c>
      <c r="F477" s="408">
        <v>92700</v>
      </c>
      <c r="G477" s="409">
        <v>382700</v>
      </c>
    </row>
    <row r="478" spans="1:7" ht="18" customHeight="1">
      <c r="A478" s="410">
        <v>475</v>
      </c>
      <c r="B478" s="411"/>
      <c r="C478" s="412">
        <v>42681</v>
      </c>
      <c r="D478" s="413" t="s">
        <v>583</v>
      </c>
      <c r="E478" s="414">
        <v>0</v>
      </c>
      <c r="F478" s="415">
        <v>104500</v>
      </c>
      <c r="G478" s="416">
        <v>487200</v>
      </c>
    </row>
    <row r="479" spans="1:7" ht="18" customHeight="1">
      <c r="A479" s="403">
        <v>476</v>
      </c>
      <c r="B479" s="404"/>
      <c r="C479" s="405">
        <v>42724</v>
      </c>
      <c r="D479" s="406" t="s">
        <v>563</v>
      </c>
      <c r="E479" s="407">
        <v>0</v>
      </c>
      <c r="F479" s="408">
        <v>85500</v>
      </c>
      <c r="G479" s="409">
        <v>572700</v>
      </c>
    </row>
    <row r="480" spans="1:7" ht="18" customHeight="1">
      <c r="A480" s="410">
        <v>477</v>
      </c>
      <c r="B480" s="411"/>
      <c r="C480" s="412">
        <v>42734</v>
      </c>
      <c r="D480" s="413" t="s">
        <v>627</v>
      </c>
      <c r="E480" s="414">
        <v>0</v>
      </c>
      <c r="F480" s="415">
        <v>4000</v>
      </c>
      <c r="G480" s="416">
        <v>576700</v>
      </c>
    </row>
    <row r="481" spans="1:7" ht="18" customHeight="1">
      <c r="A481" s="403">
        <v>478</v>
      </c>
      <c r="B481" s="417"/>
      <c r="C481" s="405">
        <v>42734</v>
      </c>
      <c r="D481" s="406" t="s">
        <v>629</v>
      </c>
      <c r="E481" s="407">
        <v>0</v>
      </c>
      <c r="F481" s="408">
        <v>65090</v>
      </c>
      <c r="G481" s="409">
        <v>641790</v>
      </c>
    </row>
    <row r="482" spans="1:7" ht="18" customHeight="1">
      <c r="A482" s="410">
        <v>479</v>
      </c>
      <c r="B482" s="418" t="s">
        <v>630</v>
      </c>
      <c r="C482" s="410"/>
      <c r="D482" s="413"/>
      <c r="E482" s="426">
        <v>0</v>
      </c>
      <c r="F482" s="419">
        <v>641790</v>
      </c>
      <c r="G482" s="420"/>
    </row>
    <row r="483" spans="1:7" ht="18" customHeight="1">
      <c r="A483" s="403">
        <v>480</v>
      </c>
      <c r="B483" s="404"/>
      <c r="C483" s="405">
        <v>42397</v>
      </c>
      <c r="D483" s="406" t="s">
        <v>399</v>
      </c>
      <c r="E483" s="407">
        <v>0</v>
      </c>
      <c r="F483" s="408">
        <v>37550</v>
      </c>
      <c r="G483" s="409">
        <v>37550</v>
      </c>
    </row>
    <row r="484" spans="1:7" ht="18" customHeight="1">
      <c r="A484" s="410">
        <v>481</v>
      </c>
      <c r="B484" s="411"/>
      <c r="C484" s="412">
        <v>42397</v>
      </c>
      <c r="D484" s="413" t="s">
        <v>400</v>
      </c>
      <c r="E484" s="414">
        <v>0</v>
      </c>
      <c r="F484" s="415">
        <v>14840</v>
      </c>
      <c r="G484" s="416">
        <v>52390</v>
      </c>
    </row>
    <row r="485" spans="1:7" ht="18" customHeight="1">
      <c r="A485" s="403">
        <v>482</v>
      </c>
      <c r="B485" s="411" t="s">
        <v>648</v>
      </c>
      <c r="C485" s="405">
        <v>42417</v>
      </c>
      <c r="D485" s="406" t="s">
        <v>413</v>
      </c>
      <c r="E485" s="407">
        <v>0</v>
      </c>
      <c r="F485" s="408">
        <v>40600</v>
      </c>
      <c r="G485" s="409">
        <v>92990</v>
      </c>
    </row>
    <row r="486" spans="1:7" ht="18" customHeight="1">
      <c r="A486" s="410">
        <v>483</v>
      </c>
      <c r="B486" s="411"/>
      <c r="C486" s="412">
        <v>42417</v>
      </c>
      <c r="D486" s="413" t="s">
        <v>414</v>
      </c>
      <c r="E486" s="414">
        <v>0</v>
      </c>
      <c r="F486" s="415">
        <v>10070</v>
      </c>
      <c r="G486" s="416">
        <v>103060</v>
      </c>
    </row>
    <row r="487" spans="1:7" ht="18" customHeight="1">
      <c r="A487" s="403">
        <v>484</v>
      </c>
      <c r="B487" s="404"/>
      <c r="C487" s="405">
        <v>42452</v>
      </c>
      <c r="D487" s="406" t="s">
        <v>439</v>
      </c>
      <c r="E487" s="407">
        <v>0</v>
      </c>
      <c r="F487" s="408">
        <v>39830</v>
      </c>
      <c r="G487" s="409">
        <v>142890</v>
      </c>
    </row>
    <row r="488" spans="1:7" ht="18" customHeight="1">
      <c r="A488" s="410">
        <v>485</v>
      </c>
      <c r="B488" s="411"/>
      <c r="C488" s="412">
        <v>42452</v>
      </c>
      <c r="D488" s="413" t="s">
        <v>440</v>
      </c>
      <c r="E488" s="414">
        <v>0</v>
      </c>
      <c r="F488" s="415">
        <v>10070</v>
      </c>
      <c r="G488" s="416">
        <v>152960</v>
      </c>
    </row>
    <row r="489" spans="1:7" ht="18" customHeight="1">
      <c r="A489" s="403">
        <v>486</v>
      </c>
      <c r="B489" s="404"/>
      <c r="C489" s="405">
        <v>42482</v>
      </c>
      <c r="D489" s="406" t="s">
        <v>459</v>
      </c>
      <c r="E489" s="407">
        <v>0</v>
      </c>
      <c r="F489" s="408">
        <v>8480</v>
      </c>
      <c r="G489" s="409">
        <v>161440</v>
      </c>
    </row>
    <row r="490" spans="1:7" ht="18" customHeight="1">
      <c r="A490" s="410">
        <v>487</v>
      </c>
      <c r="B490" s="411"/>
      <c r="C490" s="412">
        <v>42482</v>
      </c>
      <c r="D490" s="413" t="s">
        <v>460</v>
      </c>
      <c r="E490" s="414">
        <v>0</v>
      </c>
      <c r="F490" s="415">
        <v>52680</v>
      </c>
      <c r="G490" s="416">
        <v>214120</v>
      </c>
    </row>
    <row r="491" spans="1:7" ht="18" customHeight="1">
      <c r="A491" s="403">
        <v>488</v>
      </c>
      <c r="B491" s="404"/>
      <c r="C491" s="405">
        <v>42509</v>
      </c>
      <c r="D491" s="406" t="s">
        <v>475</v>
      </c>
      <c r="E491" s="407">
        <v>0</v>
      </c>
      <c r="F491" s="408">
        <v>16430</v>
      </c>
      <c r="G491" s="409">
        <v>230550</v>
      </c>
    </row>
    <row r="492" spans="1:7" ht="18" customHeight="1">
      <c r="A492" s="410">
        <v>489</v>
      </c>
      <c r="B492" s="411"/>
      <c r="C492" s="412">
        <v>42509</v>
      </c>
      <c r="D492" s="413" t="s">
        <v>476</v>
      </c>
      <c r="E492" s="414">
        <v>0</v>
      </c>
      <c r="F492" s="415">
        <v>42970</v>
      </c>
      <c r="G492" s="416">
        <v>273520</v>
      </c>
    </row>
    <row r="493" spans="1:7" ht="18" customHeight="1">
      <c r="A493" s="403">
        <v>490</v>
      </c>
      <c r="B493" s="404"/>
      <c r="C493" s="405">
        <v>42542</v>
      </c>
      <c r="D493" s="406" t="s">
        <v>492</v>
      </c>
      <c r="E493" s="407">
        <v>0</v>
      </c>
      <c r="F493" s="408">
        <v>18020</v>
      </c>
      <c r="G493" s="409">
        <v>291540</v>
      </c>
    </row>
    <row r="494" spans="1:7" ht="18" customHeight="1">
      <c r="A494" s="410">
        <v>491</v>
      </c>
      <c r="B494" s="421"/>
      <c r="C494" s="412">
        <v>42542</v>
      </c>
      <c r="D494" s="413" t="s">
        <v>493</v>
      </c>
      <c r="E494" s="414">
        <v>0</v>
      </c>
      <c r="F494" s="415">
        <v>49720</v>
      </c>
      <c r="G494" s="416">
        <v>341260</v>
      </c>
    </row>
    <row r="495" spans="1:7" ht="18" customHeight="1">
      <c r="A495" s="403">
        <v>492</v>
      </c>
      <c r="B495" s="411" t="s">
        <v>648</v>
      </c>
      <c r="C495" s="405">
        <v>42572</v>
      </c>
      <c r="D495" s="406" t="s">
        <v>512</v>
      </c>
      <c r="E495" s="407">
        <v>0</v>
      </c>
      <c r="F495" s="408">
        <v>55580</v>
      </c>
      <c r="G495" s="409">
        <v>396840</v>
      </c>
    </row>
    <row r="496" spans="1:7" ht="18" customHeight="1">
      <c r="A496" s="410">
        <v>493</v>
      </c>
      <c r="B496" s="411"/>
      <c r="C496" s="412">
        <v>42572</v>
      </c>
      <c r="D496" s="413" t="s">
        <v>513</v>
      </c>
      <c r="E496" s="414">
        <v>0</v>
      </c>
      <c r="F496" s="415">
        <v>18020</v>
      </c>
      <c r="G496" s="416">
        <v>414860</v>
      </c>
    </row>
    <row r="497" spans="1:7" ht="18" customHeight="1">
      <c r="A497" s="403">
        <v>494</v>
      </c>
      <c r="B497" s="417"/>
      <c r="C497" s="405">
        <v>42732</v>
      </c>
      <c r="D497" s="406" t="s">
        <v>622</v>
      </c>
      <c r="E497" s="407">
        <v>0</v>
      </c>
      <c r="F497" s="408">
        <v>119670</v>
      </c>
      <c r="G497" s="409">
        <v>534530</v>
      </c>
    </row>
    <row r="498" spans="1:7" ht="18" customHeight="1">
      <c r="A498" s="410">
        <v>495</v>
      </c>
      <c r="B498" s="418" t="s">
        <v>630</v>
      </c>
      <c r="C498" s="410"/>
      <c r="D498" s="413"/>
      <c r="E498" s="426">
        <v>0</v>
      </c>
      <c r="F498" s="419">
        <v>534530</v>
      </c>
      <c r="G498" s="420"/>
    </row>
    <row r="499" spans="1:7" ht="18" customHeight="1">
      <c r="A499" s="403">
        <v>496</v>
      </c>
      <c r="B499" s="404"/>
      <c r="C499" s="405">
        <v>42412</v>
      </c>
      <c r="D499" s="406" t="s">
        <v>410</v>
      </c>
      <c r="E499" s="407">
        <v>0</v>
      </c>
      <c r="F499" s="408">
        <v>179710</v>
      </c>
      <c r="G499" s="409">
        <v>179710</v>
      </c>
    </row>
    <row r="500" spans="1:7" ht="18" customHeight="1">
      <c r="A500" s="410">
        <v>497</v>
      </c>
      <c r="B500" s="411"/>
      <c r="C500" s="412">
        <v>42439</v>
      </c>
      <c r="D500" s="413" t="s">
        <v>436</v>
      </c>
      <c r="E500" s="414">
        <v>0</v>
      </c>
      <c r="F500" s="415">
        <v>172270</v>
      </c>
      <c r="G500" s="416">
        <v>351980</v>
      </c>
    </row>
    <row r="501" spans="1:7" ht="18" customHeight="1">
      <c r="A501" s="403">
        <v>498</v>
      </c>
      <c r="B501" s="404" t="s">
        <v>649</v>
      </c>
      <c r="C501" s="405">
        <v>42471</v>
      </c>
      <c r="D501" s="406" t="s">
        <v>457</v>
      </c>
      <c r="E501" s="407">
        <v>0</v>
      </c>
      <c r="F501" s="408">
        <v>109720</v>
      </c>
      <c r="G501" s="409">
        <v>461700</v>
      </c>
    </row>
    <row r="502" spans="1:7" ht="18" customHeight="1">
      <c r="A502" s="410">
        <v>499</v>
      </c>
      <c r="B502" s="411"/>
      <c r="C502" s="412">
        <v>42500</v>
      </c>
      <c r="D502" s="413" t="s">
        <v>474</v>
      </c>
      <c r="E502" s="414">
        <v>0</v>
      </c>
      <c r="F502" s="415">
        <v>106040</v>
      </c>
      <c r="G502" s="416">
        <v>567740</v>
      </c>
    </row>
    <row r="503" spans="1:7" ht="18" customHeight="1">
      <c r="A503" s="403">
        <v>500</v>
      </c>
      <c r="B503" s="404"/>
      <c r="C503" s="405">
        <v>42534</v>
      </c>
      <c r="D503" s="406" t="s">
        <v>490</v>
      </c>
      <c r="E503" s="407">
        <v>0</v>
      </c>
      <c r="F503" s="408">
        <v>93740</v>
      </c>
      <c r="G503" s="409">
        <v>661480</v>
      </c>
    </row>
    <row r="504" spans="1:7" ht="18" customHeight="1">
      <c r="A504" s="410">
        <v>501</v>
      </c>
      <c r="B504" s="411"/>
      <c r="C504" s="412">
        <v>42562</v>
      </c>
      <c r="D504" s="413" t="s">
        <v>508</v>
      </c>
      <c r="E504" s="414">
        <v>0</v>
      </c>
      <c r="F504" s="415">
        <v>118740</v>
      </c>
      <c r="G504" s="416">
        <v>780220</v>
      </c>
    </row>
    <row r="505" spans="1:7" ht="18" customHeight="1">
      <c r="A505" s="403">
        <v>502</v>
      </c>
      <c r="B505" s="404"/>
      <c r="C505" s="405">
        <v>42592</v>
      </c>
      <c r="D505" s="406" t="s">
        <v>525</v>
      </c>
      <c r="E505" s="407">
        <v>0</v>
      </c>
      <c r="F505" s="408">
        <v>160950</v>
      </c>
      <c r="G505" s="409">
        <v>941170</v>
      </c>
    </row>
    <row r="506" spans="1:7" ht="18" customHeight="1">
      <c r="A506" s="410">
        <v>503</v>
      </c>
      <c r="B506" s="411"/>
      <c r="C506" s="412">
        <v>42604</v>
      </c>
      <c r="D506" s="413" t="s">
        <v>526</v>
      </c>
      <c r="E506" s="414">
        <v>0</v>
      </c>
      <c r="F506" s="415">
        <v>38970</v>
      </c>
      <c r="G506" s="416">
        <v>980140</v>
      </c>
    </row>
    <row r="507" spans="1:7" ht="18" customHeight="1">
      <c r="A507" s="403">
        <v>504</v>
      </c>
      <c r="B507" s="404"/>
      <c r="C507" s="405">
        <v>42607</v>
      </c>
      <c r="D507" s="406" t="s">
        <v>534</v>
      </c>
      <c r="E507" s="407">
        <v>0</v>
      </c>
      <c r="F507" s="408">
        <v>24380</v>
      </c>
      <c r="G507" s="409">
        <v>1004520</v>
      </c>
    </row>
    <row r="508" spans="1:7" ht="18" customHeight="1">
      <c r="A508" s="410">
        <v>505</v>
      </c>
      <c r="B508" s="411"/>
      <c r="C508" s="412">
        <v>42625</v>
      </c>
      <c r="D508" s="413" t="s">
        <v>539</v>
      </c>
      <c r="E508" s="414">
        <v>0</v>
      </c>
      <c r="F508" s="415">
        <v>216910</v>
      </c>
      <c r="G508" s="416">
        <v>1221430</v>
      </c>
    </row>
    <row r="509" spans="1:7" ht="18" customHeight="1">
      <c r="A509" s="403">
        <v>506</v>
      </c>
      <c r="B509" s="404"/>
      <c r="C509" s="405">
        <v>42635</v>
      </c>
      <c r="D509" s="406" t="s">
        <v>543</v>
      </c>
      <c r="E509" s="407">
        <v>0</v>
      </c>
      <c r="F509" s="408">
        <v>27780</v>
      </c>
      <c r="G509" s="409">
        <v>1249210</v>
      </c>
    </row>
    <row r="510" spans="1:7" ht="18" customHeight="1">
      <c r="A510" s="410">
        <v>507</v>
      </c>
      <c r="B510" s="411"/>
      <c r="C510" s="412">
        <v>42635</v>
      </c>
      <c r="D510" s="413" t="s">
        <v>544</v>
      </c>
      <c r="E510" s="414">
        <v>0</v>
      </c>
      <c r="F510" s="415">
        <v>25970</v>
      </c>
      <c r="G510" s="416">
        <v>1275180</v>
      </c>
    </row>
    <row r="511" spans="1:7" ht="18" customHeight="1">
      <c r="A511" s="403">
        <v>508</v>
      </c>
      <c r="B511" s="404"/>
      <c r="C511" s="405">
        <v>42635</v>
      </c>
      <c r="D511" s="406" t="s">
        <v>545</v>
      </c>
      <c r="E511" s="407">
        <v>0</v>
      </c>
      <c r="F511" s="408">
        <v>66000</v>
      </c>
      <c r="G511" s="409">
        <v>1341180</v>
      </c>
    </row>
    <row r="512" spans="1:7" ht="18" customHeight="1">
      <c r="A512" s="410">
        <v>509</v>
      </c>
      <c r="B512" s="411"/>
      <c r="C512" s="412">
        <v>42653</v>
      </c>
      <c r="D512" s="413" t="s">
        <v>562</v>
      </c>
      <c r="E512" s="414">
        <v>0</v>
      </c>
      <c r="F512" s="415">
        <v>170690</v>
      </c>
      <c r="G512" s="416">
        <v>1511870</v>
      </c>
    </row>
    <row r="513" spans="1:7" ht="18" customHeight="1">
      <c r="A513" s="403">
        <v>510</v>
      </c>
      <c r="B513" s="404"/>
      <c r="C513" s="405">
        <v>42657</v>
      </c>
      <c r="D513" s="406" t="s">
        <v>564</v>
      </c>
      <c r="E513" s="407">
        <v>0</v>
      </c>
      <c r="F513" s="408">
        <v>24380</v>
      </c>
      <c r="G513" s="409">
        <v>1536250</v>
      </c>
    </row>
    <row r="514" spans="1:7" ht="18" customHeight="1">
      <c r="A514" s="410">
        <v>511</v>
      </c>
      <c r="B514" s="411"/>
      <c r="C514" s="412">
        <v>42667</v>
      </c>
      <c r="D514" s="413" t="s">
        <v>566</v>
      </c>
      <c r="E514" s="414">
        <v>0</v>
      </c>
      <c r="F514" s="415">
        <v>44800</v>
      </c>
      <c r="G514" s="416">
        <v>1581050</v>
      </c>
    </row>
    <row r="515" spans="1:7" ht="18" customHeight="1">
      <c r="A515" s="403">
        <v>512</v>
      </c>
      <c r="B515" s="404"/>
      <c r="C515" s="405">
        <v>42667</v>
      </c>
      <c r="D515" s="406" t="s">
        <v>567</v>
      </c>
      <c r="E515" s="407">
        <v>0</v>
      </c>
      <c r="F515" s="408">
        <v>66000</v>
      </c>
      <c r="G515" s="409">
        <v>1647050</v>
      </c>
    </row>
    <row r="516" spans="1:7" ht="18" customHeight="1">
      <c r="A516" s="410">
        <v>513</v>
      </c>
      <c r="B516" s="411"/>
      <c r="C516" s="412">
        <v>42684</v>
      </c>
      <c r="D516" s="413" t="s">
        <v>586</v>
      </c>
      <c r="E516" s="414">
        <v>0</v>
      </c>
      <c r="F516" s="415">
        <v>124560</v>
      </c>
      <c r="G516" s="416">
        <v>1771610</v>
      </c>
    </row>
    <row r="517" spans="1:7" ht="18" customHeight="1">
      <c r="A517" s="403">
        <v>514</v>
      </c>
      <c r="B517" s="404"/>
      <c r="C517" s="405">
        <v>42695</v>
      </c>
      <c r="D517" s="406" t="s">
        <v>588</v>
      </c>
      <c r="E517" s="407">
        <v>0</v>
      </c>
      <c r="F517" s="408">
        <v>22790</v>
      </c>
      <c r="G517" s="409">
        <v>1794400</v>
      </c>
    </row>
    <row r="518" spans="1:7" ht="18" customHeight="1">
      <c r="A518" s="410">
        <v>515</v>
      </c>
      <c r="B518" s="411"/>
      <c r="C518" s="412">
        <v>42695</v>
      </c>
      <c r="D518" s="413" t="s">
        <v>589</v>
      </c>
      <c r="E518" s="414">
        <v>0</v>
      </c>
      <c r="F518" s="415">
        <v>66000</v>
      </c>
      <c r="G518" s="416">
        <v>1860400</v>
      </c>
    </row>
    <row r="519" spans="1:7" ht="18" customHeight="1">
      <c r="A519" s="403">
        <v>516</v>
      </c>
      <c r="B519" s="404"/>
      <c r="C519" s="405">
        <v>42695</v>
      </c>
      <c r="D519" s="406" t="s">
        <v>590</v>
      </c>
      <c r="E519" s="407">
        <v>0</v>
      </c>
      <c r="F519" s="408">
        <v>66750</v>
      </c>
      <c r="G519" s="409">
        <v>1927150</v>
      </c>
    </row>
    <row r="520" spans="1:7" ht="18" customHeight="1">
      <c r="A520" s="410">
        <v>517</v>
      </c>
      <c r="B520" s="421"/>
      <c r="C520" s="412">
        <v>42716</v>
      </c>
      <c r="D520" s="413" t="s">
        <v>603</v>
      </c>
      <c r="E520" s="414">
        <v>0</v>
      </c>
      <c r="F520" s="415">
        <v>166000</v>
      </c>
      <c r="G520" s="416">
        <v>2093150</v>
      </c>
    </row>
    <row r="521" spans="1:7" ht="18" customHeight="1">
      <c r="A521" s="403">
        <v>518</v>
      </c>
      <c r="B521" s="404" t="s">
        <v>649</v>
      </c>
      <c r="C521" s="405">
        <v>42718</v>
      </c>
      <c r="D521" s="406" t="s">
        <v>607</v>
      </c>
      <c r="E521" s="407">
        <v>0</v>
      </c>
      <c r="F521" s="408">
        <v>16430</v>
      </c>
      <c r="G521" s="409">
        <v>2109580</v>
      </c>
    </row>
    <row r="522" spans="1:7" ht="18" customHeight="1">
      <c r="A522" s="410">
        <v>519</v>
      </c>
      <c r="B522" s="411"/>
      <c r="C522" s="412">
        <v>42719</v>
      </c>
      <c r="D522" s="413" t="s">
        <v>610</v>
      </c>
      <c r="E522" s="414">
        <v>0</v>
      </c>
      <c r="F522" s="415">
        <v>63630</v>
      </c>
      <c r="G522" s="416">
        <v>2173210</v>
      </c>
    </row>
    <row r="523" spans="1:7" ht="18" customHeight="1">
      <c r="A523" s="403">
        <v>520</v>
      </c>
      <c r="B523" s="417"/>
      <c r="C523" s="405">
        <v>42725</v>
      </c>
      <c r="D523" s="406" t="s">
        <v>612</v>
      </c>
      <c r="E523" s="407">
        <v>0</v>
      </c>
      <c r="F523" s="408">
        <v>66000</v>
      </c>
      <c r="G523" s="409">
        <v>2239210</v>
      </c>
    </row>
    <row r="524" spans="1:7" ht="18" customHeight="1">
      <c r="A524" s="410">
        <v>521</v>
      </c>
      <c r="B524" s="418" t="s">
        <v>630</v>
      </c>
      <c r="C524" s="410"/>
      <c r="D524" s="413"/>
      <c r="E524" s="426">
        <v>0</v>
      </c>
      <c r="F524" s="419">
        <v>2239210</v>
      </c>
      <c r="G524" s="420"/>
    </row>
    <row r="525" spans="1:7" ht="18" customHeight="1">
      <c r="A525" s="403">
        <v>522</v>
      </c>
      <c r="B525" s="404"/>
      <c r="C525" s="405">
        <v>42394</v>
      </c>
      <c r="D525" s="406" t="s">
        <v>389</v>
      </c>
      <c r="E525" s="407">
        <v>0</v>
      </c>
      <c r="F525" s="408">
        <v>36482</v>
      </c>
      <c r="G525" s="409">
        <v>36482</v>
      </c>
    </row>
    <row r="526" spans="1:7" ht="18" customHeight="1">
      <c r="A526" s="410">
        <v>523</v>
      </c>
      <c r="B526" s="411"/>
      <c r="C526" s="412">
        <v>42397</v>
      </c>
      <c r="D526" s="413" t="s">
        <v>404</v>
      </c>
      <c r="E526" s="414">
        <v>0</v>
      </c>
      <c r="F526" s="415">
        <v>-14290</v>
      </c>
      <c r="G526" s="416">
        <v>22192</v>
      </c>
    </row>
    <row r="527" spans="1:7" ht="18" customHeight="1">
      <c r="A527" s="403">
        <v>524</v>
      </c>
      <c r="B527" s="404"/>
      <c r="C527" s="405">
        <v>42415</v>
      </c>
      <c r="D527" s="406" t="s">
        <v>411</v>
      </c>
      <c r="E527" s="407">
        <v>0</v>
      </c>
      <c r="F527" s="408">
        <v>36482</v>
      </c>
      <c r="G527" s="409">
        <v>58674</v>
      </c>
    </row>
    <row r="528" spans="1:7" ht="18" customHeight="1">
      <c r="A528" s="410">
        <v>525</v>
      </c>
      <c r="B528" s="411"/>
      <c r="C528" s="412">
        <v>42416</v>
      </c>
      <c r="D528" s="413" t="s">
        <v>412</v>
      </c>
      <c r="E528" s="414">
        <v>0</v>
      </c>
      <c r="F528" s="415">
        <v>-14290</v>
      </c>
      <c r="G528" s="416">
        <v>44384</v>
      </c>
    </row>
    <row r="529" spans="1:7" ht="18" customHeight="1">
      <c r="A529" s="403">
        <v>526</v>
      </c>
      <c r="B529" s="404" t="s">
        <v>650</v>
      </c>
      <c r="C529" s="405">
        <v>42432</v>
      </c>
      <c r="D529" s="406" t="s">
        <v>430</v>
      </c>
      <c r="E529" s="407">
        <v>0</v>
      </c>
      <c r="F529" s="408">
        <v>217496</v>
      </c>
      <c r="G529" s="409">
        <v>261880</v>
      </c>
    </row>
    <row r="530" spans="1:7" ht="18" customHeight="1">
      <c r="A530" s="410">
        <v>527</v>
      </c>
      <c r="B530" s="411"/>
      <c r="C530" s="412">
        <v>42537</v>
      </c>
      <c r="D530" s="413" t="s">
        <v>491</v>
      </c>
      <c r="E530" s="414">
        <v>0</v>
      </c>
      <c r="F530" s="415">
        <v>623970</v>
      </c>
      <c r="G530" s="416">
        <v>885850</v>
      </c>
    </row>
    <row r="531" spans="1:7" ht="18" customHeight="1">
      <c r="A531" s="403">
        <v>528</v>
      </c>
      <c r="B531" s="404"/>
      <c r="C531" s="405">
        <v>42551</v>
      </c>
      <c r="D531" s="406" t="s">
        <v>503</v>
      </c>
      <c r="E531" s="407">
        <v>0</v>
      </c>
      <c r="F531" s="408">
        <v>27070</v>
      </c>
      <c r="G531" s="409">
        <v>912920</v>
      </c>
    </row>
    <row r="532" spans="1:7" ht="18" customHeight="1">
      <c r="A532" s="410">
        <v>529</v>
      </c>
      <c r="B532" s="411"/>
      <c r="C532" s="412">
        <v>42642</v>
      </c>
      <c r="D532" s="413" t="s">
        <v>554</v>
      </c>
      <c r="E532" s="414">
        <v>0</v>
      </c>
      <c r="F532" s="415">
        <v>48890</v>
      </c>
      <c r="G532" s="416">
        <v>961810</v>
      </c>
    </row>
    <row r="533" spans="1:7" ht="18" customHeight="1">
      <c r="A533" s="403">
        <v>530</v>
      </c>
      <c r="B533" s="417"/>
      <c r="C533" s="405">
        <v>42642</v>
      </c>
      <c r="D533" s="406" t="s">
        <v>555</v>
      </c>
      <c r="E533" s="407">
        <v>0</v>
      </c>
      <c r="F533" s="408">
        <v>46800</v>
      </c>
      <c r="G533" s="409">
        <v>1008610</v>
      </c>
    </row>
    <row r="534" spans="1:7" ht="18" customHeight="1">
      <c r="A534" s="410">
        <v>531</v>
      </c>
      <c r="B534" s="418" t="s">
        <v>630</v>
      </c>
      <c r="C534" s="410"/>
      <c r="D534" s="413"/>
      <c r="E534" s="426">
        <v>0</v>
      </c>
      <c r="F534" s="419">
        <v>1008610</v>
      </c>
      <c r="G534" s="420"/>
    </row>
    <row r="535" spans="1:7" ht="18" customHeight="1">
      <c r="A535" s="403">
        <v>532</v>
      </c>
      <c r="B535" s="404"/>
      <c r="C535" s="405">
        <v>42551</v>
      </c>
      <c r="D535" s="406" t="s">
        <v>504</v>
      </c>
      <c r="E535" s="407">
        <v>0</v>
      </c>
      <c r="F535" s="408">
        <v>27070</v>
      </c>
      <c r="G535" s="409">
        <v>27070</v>
      </c>
    </row>
    <row r="536" spans="1:7" ht="18" customHeight="1">
      <c r="A536" s="410">
        <v>533</v>
      </c>
      <c r="B536" s="411" t="s">
        <v>651</v>
      </c>
      <c r="C536" s="412">
        <v>42733</v>
      </c>
      <c r="D536" s="413" t="s">
        <v>625</v>
      </c>
      <c r="E536" s="414">
        <v>0</v>
      </c>
      <c r="F536" s="415">
        <v>1066930</v>
      </c>
      <c r="G536" s="416">
        <v>1094000</v>
      </c>
    </row>
    <row r="537" spans="1:7" ht="18" customHeight="1">
      <c r="A537" s="403">
        <v>534</v>
      </c>
      <c r="B537" s="417"/>
      <c r="C537" s="405">
        <v>42733</v>
      </c>
      <c r="D537" s="406" t="s">
        <v>626</v>
      </c>
      <c r="E537" s="407">
        <v>0</v>
      </c>
      <c r="F537" s="408">
        <v>582400</v>
      </c>
      <c r="G537" s="409">
        <v>1676400</v>
      </c>
    </row>
    <row r="538" spans="1:7" ht="18" customHeight="1">
      <c r="A538" s="410">
        <v>535</v>
      </c>
      <c r="B538" s="418" t="s">
        <v>630</v>
      </c>
      <c r="C538" s="410"/>
      <c r="D538" s="413"/>
      <c r="E538" s="426">
        <v>0</v>
      </c>
      <c r="F538" s="419">
        <v>1676400</v>
      </c>
      <c r="G538" s="420"/>
    </row>
    <row r="539" spans="1:7" ht="18" customHeight="1">
      <c r="A539" s="403">
        <v>536</v>
      </c>
      <c r="B539" s="404"/>
      <c r="C539" s="405">
        <v>42402</v>
      </c>
      <c r="D539" s="406" t="s">
        <v>406</v>
      </c>
      <c r="E539" s="407">
        <v>0</v>
      </c>
      <c r="F539" s="408">
        <v>60000</v>
      </c>
      <c r="G539" s="409">
        <v>60000</v>
      </c>
    </row>
    <row r="540" spans="1:7" ht="18" customHeight="1">
      <c r="A540" s="410">
        <v>537</v>
      </c>
      <c r="B540" s="404" t="s">
        <v>652</v>
      </c>
      <c r="C540" s="412">
        <v>42403</v>
      </c>
      <c r="D540" s="413" t="s">
        <v>408</v>
      </c>
      <c r="E540" s="414">
        <v>0</v>
      </c>
      <c r="F540" s="415">
        <v>5000</v>
      </c>
      <c r="G540" s="416">
        <v>65000</v>
      </c>
    </row>
    <row r="541" spans="1:7" ht="18" customHeight="1">
      <c r="A541" s="403">
        <v>538</v>
      </c>
      <c r="B541" s="404"/>
      <c r="C541" s="405">
        <v>42419</v>
      </c>
      <c r="D541" s="406" t="s">
        <v>417</v>
      </c>
      <c r="E541" s="407">
        <v>0</v>
      </c>
      <c r="F541" s="408">
        <v>50000</v>
      </c>
      <c r="G541" s="409">
        <v>115000</v>
      </c>
    </row>
    <row r="542" spans="1:7" ht="18" customHeight="1">
      <c r="A542" s="410">
        <v>539</v>
      </c>
      <c r="B542" s="411"/>
      <c r="C542" s="412">
        <v>42436</v>
      </c>
      <c r="D542" s="413" t="s">
        <v>434</v>
      </c>
      <c r="E542" s="414">
        <v>0</v>
      </c>
      <c r="F542" s="415">
        <v>10000</v>
      </c>
      <c r="G542" s="416">
        <v>125000</v>
      </c>
    </row>
    <row r="543" spans="1:7" ht="18" customHeight="1">
      <c r="A543" s="403">
        <v>540</v>
      </c>
      <c r="B543" s="404"/>
      <c r="C543" s="405">
        <v>42447</v>
      </c>
      <c r="D543" s="406" t="s">
        <v>417</v>
      </c>
      <c r="E543" s="407">
        <v>0</v>
      </c>
      <c r="F543" s="408">
        <v>50000</v>
      </c>
      <c r="G543" s="409">
        <v>175000</v>
      </c>
    </row>
    <row r="544" spans="1:7" ht="18" customHeight="1">
      <c r="A544" s="410">
        <v>541</v>
      </c>
      <c r="B544" s="411"/>
      <c r="C544" s="412">
        <v>42457</v>
      </c>
      <c r="D544" s="413" t="s">
        <v>454</v>
      </c>
      <c r="E544" s="414">
        <v>0</v>
      </c>
      <c r="F544" s="415">
        <v>107000</v>
      </c>
      <c r="G544" s="416">
        <v>282000</v>
      </c>
    </row>
    <row r="545" spans="1:7" ht="18" customHeight="1">
      <c r="A545" s="403">
        <v>542</v>
      </c>
      <c r="B545" s="404"/>
      <c r="C545" s="405">
        <v>42464</v>
      </c>
      <c r="D545" s="406" t="s">
        <v>417</v>
      </c>
      <c r="E545" s="407">
        <v>0</v>
      </c>
      <c r="F545" s="408">
        <v>30000</v>
      </c>
      <c r="G545" s="409">
        <v>312000</v>
      </c>
    </row>
    <row r="546" spans="1:7" ht="18" customHeight="1">
      <c r="A546" s="410">
        <v>543</v>
      </c>
      <c r="B546" s="421"/>
      <c r="C546" s="412">
        <v>42466</v>
      </c>
      <c r="D546" s="413" t="s">
        <v>417</v>
      </c>
      <c r="E546" s="414">
        <v>0</v>
      </c>
      <c r="F546" s="415">
        <v>50000</v>
      </c>
      <c r="G546" s="416">
        <v>362000</v>
      </c>
    </row>
    <row r="547" spans="1:7" ht="18" customHeight="1">
      <c r="A547" s="403">
        <v>544</v>
      </c>
      <c r="B547" s="434"/>
      <c r="C547" s="405">
        <v>42475</v>
      </c>
      <c r="D547" s="406" t="s">
        <v>417</v>
      </c>
      <c r="E547" s="407">
        <v>0</v>
      </c>
      <c r="F547" s="408">
        <v>50000</v>
      </c>
      <c r="G547" s="409">
        <v>412000</v>
      </c>
    </row>
    <row r="548" spans="1:7" ht="18" customHeight="1">
      <c r="A548" s="410">
        <v>545</v>
      </c>
      <c r="B548" s="411"/>
      <c r="C548" s="412">
        <v>42486</v>
      </c>
      <c r="D548" s="413" t="s">
        <v>417</v>
      </c>
      <c r="E548" s="414">
        <v>0</v>
      </c>
      <c r="F548" s="415">
        <v>50000</v>
      </c>
      <c r="G548" s="416">
        <v>462000</v>
      </c>
    </row>
    <row r="549" spans="1:7" ht="18" customHeight="1">
      <c r="A549" s="403">
        <v>546</v>
      </c>
      <c r="B549" s="404"/>
      <c r="C549" s="405">
        <v>42494</v>
      </c>
      <c r="D549" s="406" t="s">
        <v>417</v>
      </c>
      <c r="E549" s="407">
        <v>0</v>
      </c>
      <c r="F549" s="408">
        <v>50000</v>
      </c>
      <c r="G549" s="409">
        <v>512000</v>
      </c>
    </row>
    <row r="550" spans="1:7" ht="18" customHeight="1">
      <c r="A550" s="410">
        <v>547</v>
      </c>
      <c r="B550" s="411"/>
      <c r="C550" s="412">
        <v>42509</v>
      </c>
      <c r="D550" s="413" t="s">
        <v>417</v>
      </c>
      <c r="E550" s="414">
        <v>0</v>
      </c>
      <c r="F550" s="415">
        <v>40000</v>
      </c>
      <c r="G550" s="416">
        <v>552000</v>
      </c>
    </row>
    <row r="551" spans="1:7" ht="18" customHeight="1">
      <c r="A551" s="403">
        <v>548</v>
      </c>
      <c r="B551" s="404"/>
      <c r="C551" s="405">
        <v>42524</v>
      </c>
      <c r="D551" s="406" t="s">
        <v>417</v>
      </c>
      <c r="E551" s="407">
        <v>0</v>
      </c>
      <c r="F551" s="408">
        <v>50000</v>
      </c>
      <c r="G551" s="409">
        <v>602000</v>
      </c>
    </row>
    <row r="552" spans="1:7" ht="18" customHeight="1">
      <c r="A552" s="410">
        <v>549</v>
      </c>
      <c r="B552" s="411"/>
      <c r="C552" s="412">
        <v>42531</v>
      </c>
      <c r="D552" s="413" t="s">
        <v>417</v>
      </c>
      <c r="E552" s="414">
        <v>0</v>
      </c>
      <c r="F552" s="415">
        <v>50000</v>
      </c>
      <c r="G552" s="416">
        <v>652000</v>
      </c>
    </row>
    <row r="553" spans="1:7" ht="18" customHeight="1">
      <c r="A553" s="403">
        <v>550</v>
      </c>
      <c r="B553" s="404"/>
      <c r="C553" s="405">
        <v>42542</v>
      </c>
      <c r="D553" s="406" t="s">
        <v>434</v>
      </c>
      <c r="E553" s="407">
        <v>0</v>
      </c>
      <c r="F553" s="408">
        <v>5000</v>
      </c>
      <c r="G553" s="409">
        <v>657000</v>
      </c>
    </row>
    <row r="554" spans="1:7" ht="18" customHeight="1">
      <c r="A554" s="410">
        <v>551</v>
      </c>
      <c r="B554" s="411"/>
      <c r="C554" s="412">
        <v>42542</v>
      </c>
      <c r="D554" s="413" t="s">
        <v>417</v>
      </c>
      <c r="E554" s="414">
        <v>0</v>
      </c>
      <c r="F554" s="415">
        <v>50000</v>
      </c>
      <c r="G554" s="416">
        <v>707000</v>
      </c>
    </row>
    <row r="555" spans="1:7" ht="18" customHeight="1">
      <c r="A555" s="403">
        <v>552</v>
      </c>
      <c r="B555" s="404"/>
      <c r="C555" s="405">
        <v>42550</v>
      </c>
      <c r="D555" s="406" t="s">
        <v>417</v>
      </c>
      <c r="E555" s="407">
        <v>0</v>
      </c>
      <c r="F555" s="408">
        <v>50000</v>
      </c>
      <c r="G555" s="409">
        <v>757000</v>
      </c>
    </row>
    <row r="556" spans="1:7" ht="18" customHeight="1">
      <c r="A556" s="410">
        <v>553</v>
      </c>
      <c r="B556" s="411"/>
      <c r="C556" s="412">
        <v>42559</v>
      </c>
      <c r="D556" s="413" t="s">
        <v>417</v>
      </c>
      <c r="E556" s="414">
        <v>0</v>
      </c>
      <c r="F556" s="415">
        <v>50000</v>
      </c>
      <c r="G556" s="416">
        <v>807000</v>
      </c>
    </row>
    <row r="557" spans="1:7" ht="18" customHeight="1">
      <c r="A557" s="403">
        <v>554</v>
      </c>
      <c r="B557" s="404"/>
      <c r="C557" s="405">
        <v>42565</v>
      </c>
      <c r="D557" s="406" t="s">
        <v>510</v>
      </c>
      <c r="E557" s="407">
        <v>0</v>
      </c>
      <c r="F557" s="408">
        <v>50000</v>
      </c>
      <c r="G557" s="409">
        <v>857000</v>
      </c>
    </row>
    <row r="558" spans="1:7" ht="18" customHeight="1">
      <c r="A558" s="410">
        <v>555</v>
      </c>
      <c r="B558" s="411"/>
      <c r="C558" s="412">
        <v>42577</v>
      </c>
      <c r="D558" s="413" t="s">
        <v>510</v>
      </c>
      <c r="E558" s="414">
        <v>0</v>
      </c>
      <c r="F558" s="415">
        <v>50000</v>
      </c>
      <c r="G558" s="416">
        <v>907000</v>
      </c>
    </row>
    <row r="559" spans="1:7" ht="18" customHeight="1">
      <c r="A559" s="403">
        <v>556</v>
      </c>
      <c r="B559" s="404" t="s">
        <v>652</v>
      </c>
      <c r="C559" s="405">
        <v>42591</v>
      </c>
      <c r="D559" s="406" t="s">
        <v>510</v>
      </c>
      <c r="E559" s="407">
        <v>0</v>
      </c>
      <c r="F559" s="408">
        <v>50000</v>
      </c>
      <c r="G559" s="409">
        <v>957000</v>
      </c>
    </row>
    <row r="560" spans="1:7" ht="18" customHeight="1">
      <c r="A560" s="410">
        <v>557</v>
      </c>
      <c r="B560" s="411"/>
      <c r="C560" s="412">
        <v>42601</v>
      </c>
      <c r="D560" s="413" t="s">
        <v>510</v>
      </c>
      <c r="E560" s="414">
        <v>0</v>
      </c>
      <c r="F560" s="415">
        <v>50000</v>
      </c>
      <c r="G560" s="416">
        <v>1007000</v>
      </c>
    </row>
    <row r="561" spans="1:7" ht="18" customHeight="1">
      <c r="A561" s="403">
        <v>558</v>
      </c>
      <c r="B561" s="404"/>
      <c r="C561" s="405">
        <v>42605</v>
      </c>
      <c r="D561" s="406" t="s">
        <v>527</v>
      </c>
      <c r="E561" s="407">
        <v>0</v>
      </c>
      <c r="F561" s="408">
        <v>8000</v>
      </c>
      <c r="G561" s="409">
        <v>1015000</v>
      </c>
    </row>
    <row r="562" spans="1:7" ht="18" customHeight="1">
      <c r="A562" s="410">
        <v>559</v>
      </c>
      <c r="B562" s="411"/>
      <c r="C562" s="412">
        <v>42614</v>
      </c>
      <c r="D562" s="413" t="s">
        <v>417</v>
      </c>
      <c r="E562" s="414">
        <v>0</v>
      </c>
      <c r="F562" s="415">
        <v>50000</v>
      </c>
      <c r="G562" s="416">
        <v>1065000</v>
      </c>
    </row>
    <row r="563" spans="1:7" ht="18" customHeight="1">
      <c r="A563" s="403">
        <v>560</v>
      </c>
      <c r="B563" s="404"/>
      <c r="C563" s="405">
        <v>42621</v>
      </c>
      <c r="D563" s="406" t="s">
        <v>417</v>
      </c>
      <c r="E563" s="407">
        <v>0</v>
      </c>
      <c r="F563" s="408">
        <v>50000</v>
      </c>
      <c r="G563" s="409">
        <v>1115000</v>
      </c>
    </row>
    <row r="564" spans="1:7" ht="18" customHeight="1">
      <c r="A564" s="410">
        <v>561</v>
      </c>
      <c r="B564" s="411"/>
      <c r="C564" s="412">
        <v>42633</v>
      </c>
      <c r="D564" s="413" t="s">
        <v>417</v>
      </c>
      <c r="E564" s="414">
        <v>0</v>
      </c>
      <c r="F564" s="415">
        <v>50000</v>
      </c>
      <c r="G564" s="416">
        <v>1165000</v>
      </c>
    </row>
    <row r="565" spans="1:7" ht="18" customHeight="1">
      <c r="A565" s="403">
        <v>562</v>
      </c>
      <c r="B565" s="404"/>
      <c r="C565" s="405">
        <v>42639</v>
      </c>
      <c r="D565" s="406" t="s">
        <v>434</v>
      </c>
      <c r="E565" s="407">
        <v>0</v>
      </c>
      <c r="F565" s="408">
        <v>10000</v>
      </c>
      <c r="G565" s="409">
        <v>1175000</v>
      </c>
    </row>
    <row r="566" spans="1:7" ht="18" customHeight="1">
      <c r="A566" s="410">
        <v>563</v>
      </c>
      <c r="B566" s="411"/>
      <c r="C566" s="412">
        <v>42642</v>
      </c>
      <c r="D566" s="413" t="s">
        <v>417</v>
      </c>
      <c r="E566" s="414">
        <v>0</v>
      </c>
      <c r="F566" s="415">
        <v>50000</v>
      </c>
      <c r="G566" s="416">
        <v>1225000</v>
      </c>
    </row>
    <row r="567" spans="1:7" ht="18" customHeight="1">
      <c r="A567" s="403">
        <v>564</v>
      </c>
      <c r="B567" s="404"/>
      <c r="C567" s="405">
        <v>42648</v>
      </c>
      <c r="D567" s="406" t="s">
        <v>557</v>
      </c>
      <c r="E567" s="407">
        <v>0</v>
      </c>
      <c r="F567" s="408">
        <v>54000</v>
      </c>
      <c r="G567" s="409">
        <v>1279000</v>
      </c>
    </row>
    <row r="568" spans="1:7" ht="18" customHeight="1">
      <c r="A568" s="410">
        <v>565</v>
      </c>
      <c r="B568" s="411"/>
      <c r="C568" s="412">
        <v>42650</v>
      </c>
      <c r="D568" s="413" t="s">
        <v>417</v>
      </c>
      <c r="E568" s="414">
        <v>0</v>
      </c>
      <c r="F568" s="415">
        <v>50000</v>
      </c>
      <c r="G568" s="416">
        <v>1329000</v>
      </c>
    </row>
    <row r="569" spans="1:7" ht="18" customHeight="1">
      <c r="A569" s="403">
        <v>566</v>
      </c>
      <c r="B569" s="404"/>
      <c r="C569" s="405">
        <v>42650</v>
      </c>
      <c r="D569" s="406" t="s">
        <v>559</v>
      </c>
      <c r="E569" s="407">
        <v>0</v>
      </c>
      <c r="F569" s="408">
        <v>30000</v>
      </c>
      <c r="G569" s="409">
        <v>1359000</v>
      </c>
    </row>
    <row r="570" spans="1:7" ht="18" customHeight="1">
      <c r="A570" s="410">
        <v>567</v>
      </c>
      <c r="B570" s="411"/>
      <c r="C570" s="412">
        <v>42660</v>
      </c>
      <c r="D570" s="413" t="s">
        <v>565</v>
      </c>
      <c r="E570" s="414">
        <v>0</v>
      </c>
      <c r="F570" s="415">
        <v>50000</v>
      </c>
      <c r="G570" s="416">
        <v>1409000</v>
      </c>
    </row>
    <row r="571" spans="1:7" ht="18" customHeight="1">
      <c r="A571" s="403">
        <v>568</v>
      </c>
      <c r="B571" s="404"/>
      <c r="C571" s="405">
        <v>42669</v>
      </c>
      <c r="D571" s="406" t="s">
        <v>417</v>
      </c>
      <c r="E571" s="407">
        <v>0</v>
      </c>
      <c r="F571" s="408">
        <v>50000</v>
      </c>
      <c r="G571" s="409">
        <v>1459000</v>
      </c>
    </row>
    <row r="572" spans="1:7" ht="18" customHeight="1">
      <c r="A572" s="410">
        <v>569</v>
      </c>
      <c r="B572" s="421"/>
      <c r="C572" s="412">
        <v>42677</v>
      </c>
      <c r="D572" s="413" t="s">
        <v>417</v>
      </c>
      <c r="E572" s="414">
        <v>0</v>
      </c>
      <c r="F572" s="415">
        <v>50000</v>
      </c>
      <c r="G572" s="416">
        <v>1509000</v>
      </c>
    </row>
    <row r="573" spans="1:7" ht="18" customHeight="1">
      <c r="A573" s="403">
        <v>570</v>
      </c>
      <c r="B573" s="434"/>
      <c r="C573" s="405">
        <v>42681</v>
      </c>
      <c r="D573" s="406" t="s">
        <v>434</v>
      </c>
      <c r="E573" s="407">
        <v>0</v>
      </c>
      <c r="F573" s="408">
        <v>8000</v>
      </c>
      <c r="G573" s="409">
        <v>1517000</v>
      </c>
    </row>
    <row r="574" spans="1:7" ht="18" customHeight="1">
      <c r="A574" s="410">
        <v>571</v>
      </c>
      <c r="B574" s="404" t="s">
        <v>652</v>
      </c>
      <c r="C574" s="412">
        <v>42683</v>
      </c>
      <c r="D574" s="413" t="s">
        <v>417</v>
      </c>
      <c r="E574" s="414">
        <v>0</v>
      </c>
      <c r="F574" s="415">
        <v>50000</v>
      </c>
      <c r="G574" s="416">
        <v>1567000</v>
      </c>
    </row>
    <row r="575" spans="1:7" ht="18" customHeight="1">
      <c r="A575" s="403">
        <v>572</v>
      </c>
      <c r="B575" s="404"/>
      <c r="C575" s="405">
        <v>42689</v>
      </c>
      <c r="D575" s="406" t="s">
        <v>417</v>
      </c>
      <c r="E575" s="407">
        <v>0</v>
      </c>
      <c r="F575" s="408">
        <v>50000</v>
      </c>
      <c r="G575" s="409">
        <v>1617000</v>
      </c>
    </row>
    <row r="576" spans="1:7" ht="18" customHeight="1">
      <c r="A576" s="410">
        <v>573</v>
      </c>
      <c r="B576" s="411"/>
      <c r="C576" s="412">
        <v>42697</v>
      </c>
      <c r="D576" s="413" t="s">
        <v>565</v>
      </c>
      <c r="E576" s="414">
        <v>0</v>
      </c>
      <c r="F576" s="415">
        <v>50000</v>
      </c>
      <c r="G576" s="416">
        <v>1667000</v>
      </c>
    </row>
    <row r="577" spans="1:7" ht="18" customHeight="1">
      <c r="A577" s="403">
        <v>574</v>
      </c>
      <c r="B577" s="404"/>
      <c r="C577" s="405">
        <v>42717</v>
      </c>
      <c r="D577" s="406" t="s">
        <v>565</v>
      </c>
      <c r="E577" s="407">
        <v>0</v>
      </c>
      <c r="F577" s="408">
        <v>50200</v>
      </c>
      <c r="G577" s="409">
        <v>1717200</v>
      </c>
    </row>
    <row r="578" spans="1:7" ht="18" customHeight="1">
      <c r="A578" s="410">
        <v>575</v>
      </c>
      <c r="B578" s="411"/>
      <c r="C578" s="412">
        <v>42723</v>
      </c>
      <c r="D578" s="413" t="s">
        <v>417</v>
      </c>
      <c r="E578" s="414">
        <v>0</v>
      </c>
      <c r="F578" s="415">
        <v>50000</v>
      </c>
      <c r="G578" s="416">
        <v>1767200</v>
      </c>
    </row>
    <row r="579" spans="1:7" ht="18" customHeight="1">
      <c r="A579" s="403">
        <v>576</v>
      </c>
      <c r="B579" s="417"/>
      <c r="C579" s="405">
        <v>42733</v>
      </c>
      <c r="D579" s="406" t="s">
        <v>565</v>
      </c>
      <c r="E579" s="407">
        <v>0</v>
      </c>
      <c r="F579" s="408">
        <v>60000</v>
      </c>
      <c r="G579" s="409">
        <v>1827200</v>
      </c>
    </row>
    <row r="580" spans="1:7" ht="18" customHeight="1">
      <c r="A580" s="410">
        <v>577</v>
      </c>
      <c r="B580" s="418" t="s">
        <v>630</v>
      </c>
      <c r="C580" s="410"/>
      <c r="D580" s="413"/>
      <c r="E580" s="426">
        <v>0</v>
      </c>
      <c r="F580" s="419">
        <v>1827200</v>
      </c>
      <c r="G580" s="420"/>
    </row>
    <row r="581" spans="1:7" ht="18" customHeight="1">
      <c r="A581" s="403">
        <v>578</v>
      </c>
      <c r="B581" s="404"/>
      <c r="C581" s="405">
        <v>42398</v>
      </c>
      <c r="D581" s="406" t="s">
        <v>405</v>
      </c>
      <c r="E581" s="407">
        <v>0</v>
      </c>
      <c r="F581" s="408">
        <v>55000</v>
      </c>
      <c r="G581" s="409">
        <v>55000</v>
      </c>
    </row>
    <row r="582" spans="1:7" ht="18" customHeight="1">
      <c r="A582" s="410">
        <v>579</v>
      </c>
      <c r="B582" s="411"/>
      <c r="C582" s="412">
        <v>42419</v>
      </c>
      <c r="D582" s="413" t="s">
        <v>418</v>
      </c>
      <c r="E582" s="414">
        <v>0</v>
      </c>
      <c r="F582" s="415">
        <v>50000</v>
      </c>
      <c r="G582" s="416">
        <v>105000</v>
      </c>
    </row>
    <row r="583" spans="1:7" ht="18" customHeight="1">
      <c r="A583" s="403">
        <v>580</v>
      </c>
      <c r="B583" s="404"/>
      <c r="C583" s="405">
        <v>42425</v>
      </c>
      <c r="D583" s="406" t="s">
        <v>428</v>
      </c>
      <c r="E583" s="407">
        <v>0</v>
      </c>
      <c r="F583" s="408">
        <v>13800</v>
      </c>
      <c r="G583" s="409">
        <v>118800</v>
      </c>
    </row>
    <row r="584" spans="1:7" ht="18" customHeight="1">
      <c r="A584" s="410">
        <v>581</v>
      </c>
      <c r="B584" s="411"/>
      <c r="C584" s="412">
        <v>42436</v>
      </c>
      <c r="D584" s="413" t="s">
        <v>433</v>
      </c>
      <c r="E584" s="414">
        <v>0</v>
      </c>
      <c r="F584" s="415">
        <v>11000</v>
      </c>
      <c r="G584" s="416">
        <v>129800</v>
      </c>
    </row>
    <row r="585" spans="1:7" ht="18" customHeight="1">
      <c r="A585" s="403">
        <v>582</v>
      </c>
      <c r="B585" s="404"/>
      <c r="C585" s="405">
        <v>42438</v>
      </c>
      <c r="D585" s="406" t="s">
        <v>435</v>
      </c>
      <c r="E585" s="407">
        <v>0</v>
      </c>
      <c r="F585" s="408">
        <v>40000</v>
      </c>
      <c r="G585" s="409">
        <v>169800</v>
      </c>
    </row>
    <row r="586" spans="1:7" ht="18" customHeight="1">
      <c r="A586" s="410">
        <v>583</v>
      </c>
      <c r="B586" s="411"/>
      <c r="C586" s="412">
        <v>42472</v>
      </c>
      <c r="D586" s="413" t="s">
        <v>435</v>
      </c>
      <c r="E586" s="414">
        <v>0</v>
      </c>
      <c r="F586" s="415">
        <v>30000</v>
      </c>
      <c r="G586" s="416">
        <v>199800</v>
      </c>
    </row>
    <row r="587" spans="1:7" ht="18" customHeight="1">
      <c r="A587" s="403">
        <v>584</v>
      </c>
      <c r="B587" s="404"/>
      <c r="C587" s="405">
        <v>42494</v>
      </c>
      <c r="D587" s="406" t="s">
        <v>435</v>
      </c>
      <c r="E587" s="407">
        <v>0</v>
      </c>
      <c r="F587" s="408">
        <v>50000</v>
      </c>
      <c r="G587" s="409">
        <v>249800</v>
      </c>
    </row>
    <row r="588" spans="1:7" ht="18" customHeight="1">
      <c r="A588" s="410">
        <v>585</v>
      </c>
      <c r="B588" s="411" t="s">
        <v>653</v>
      </c>
      <c r="C588" s="412">
        <v>42515</v>
      </c>
      <c r="D588" s="413" t="s">
        <v>435</v>
      </c>
      <c r="E588" s="414">
        <v>0</v>
      </c>
      <c r="F588" s="415">
        <v>50000</v>
      </c>
      <c r="G588" s="416">
        <v>299800</v>
      </c>
    </row>
    <row r="589" spans="1:7" ht="18" customHeight="1">
      <c r="A589" s="403">
        <v>586</v>
      </c>
      <c r="B589" s="404"/>
      <c r="C589" s="405">
        <v>42584</v>
      </c>
      <c r="D589" s="406" t="s">
        <v>524</v>
      </c>
      <c r="E589" s="407">
        <v>0</v>
      </c>
      <c r="F589" s="408">
        <v>50000</v>
      </c>
      <c r="G589" s="409">
        <v>349800</v>
      </c>
    </row>
    <row r="590" spans="1:7" ht="18" customHeight="1">
      <c r="A590" s="410">
        <v>587</v>
      </c>
      <c r="B590" s="411"/>
      <c r="C590" s="412">
        <v>42632</v>
      </c>
      <c r="D590" s="413" t="s">
        <v>435</v>
      </c>
      <c r="E590" s="414">
        <v>0</v>
      </c>
      <c r="F590" s="415">
        <v>50000</v>
      </c>
      <c r="G590" s="416">
        <v>399800</v>
      </c>
    </row>
    <row r="591" spans="1:7" ht="18" customHeight="1">
      <c r="A591" s="403">
        <v>588</v>
      </c>
      <c r="B591" s="404"/>
      <c r="C591" s="405">
        <v>42650</v>
      </c>
      <c r="D591" s="406" t="s">
        <v>435</v>
      </c>
      <c r="E591" s="407">
        <v>0</v>
      </c>
      <c r="F591" s="408">
        <v>50000</v>
      </c>
      <c r="G591" s="409">
        <v>449800</v>
      </c>
    </row>
    <row r="592" spans="1:7" ht="18" customHeight="1">
      <c r="A592" s="410">
        <v>589</v>
      </c>
      <c r="B592" s="411"/>
      <c r="C592" s="412">
        <v>42681</v>
      </c>
      <c r="D592" s="413" t="s">
        <v>435</v>
      </c>
      <c r="E592" s="414">
        <v>0</v>
      </c>
      <c r="F592" s="415">
        <v>50000</v>
      </c>
      <c r="G592" s="416">
        <v>499800</v>
      </c>
    </row>
    <row r="593" spans="1:7" ht="18" customHeight="1">
      <c r="A593" s="403">
        <v>590</v>
      </c>
      <c r="B593" s="404"/>
      <c r="C593" s="405">
        <v>42692</v>
      </c>
      <c r="D593" s="406" t="s">
        <v>435</v>
      </c>
      <c r="E593" s="407">
        <v>0</v>
      </c>
      <c r="F593" s="408">
        <v>50000</v>
      </c>
      <c r="G593" s="409">
        <v>549800</v>
      </c>
    </row>
    <row r="594" spans="1:7" ht="18" customHeight="1">
      <c r="A594" s="410">
        <v>591</v>
      </c>
      <c r="B594" s="411"/>
      <c r="C594" s="412">
        <v>42709</v>
      </c>
      <c r="D594" s="413" t="s">
        <v>600</v>
      </c>
      <c r="E594" s="414">
        <v>0</v>
      </c>
      <c r="F594" s="415">
        <v>50000</v>
      </c>
      <c r="G594" s="416">
        <v>599800</v>
      </c>
    </row>
    <row r="595" spans="1:7" ht="18" customHeight="1">
      <c r="A595" s="403">
        <v>592</v>
      </c>
      <c r="B595" s="404"/>
      <c r="C595" s="405">
        <v>42724</v>
      </c>
      <c r="D595" s="406" t="s">
        <v>600</v>
      </c>
      <c r="E595" s="407">
        <v>0</v>
      </c>
      <c r="F595" s="408">
        <v>62000</v>
      </c>
      <c r="G595" s="409">
        <v>661800</v>
      </c>
    </row>
    <row r="596" spans="1:7" ht="18" customHeight="1">
      <c r="A596" s="410">
        <v>593</v>
      </c>
      <c r="B596" s="421"/>
      <c r="C596" s="412">
        <v>42734</v>
      </c>
      <c r="D596" s="413" t="s">
        <v>628</v>
      </c>
      <c r="E596" s="414">
        <v>0</v>
      </c>
      <c r="F596" s="415">
        <v>49200</v>
      </c>
      <c r="G596" s="416">
        <v>711000</v>
      </c>
    </row>
    <row r="597" spans="1:7" ht="18" customHeight="1">
      <c r="A597" s="403">
        <v>594</v>
      </c>
      <c r="B597" s="422" t="s">
        <v>630</v>
      </c>
      <c r="C597" s="403"/>
      <c r="D597" s="406"/>
      <c r="E597" s="424">
        <v>0</v>
      </c>
      <c r="F597" s="423">
        <v>711000</v>
      </c>
      <c r="G597" s="425"/>
    </row>
    <row r="598" spans="1:7" ht="18" customHeight="1">
      <c r="A598" s="410">
        <v>595</v>
      </c>
      <c r="B598" s="436" t="s">
        <v>654</v>
      </c>
      <c r="C598" s="412">
        <v>42391</v>
      </c>
      <c r="D598" s="413" t="s">
        <v>381</v>
      </c>
      <c r="E598" s="414">
        <v>0</v>
      </c>
      <c r="F598" s="415">
        <v>66000</v>
      </c>
      <c r="G598" s="416">
        <v>66000</v>
      </c>
    </row>
    <row r="599" spans="1:7" ht="18" customHeight="1">
      <c r="A599" s="403">
        <v>596</v>
      </c>
      <c r="B599" s="434"/>
      <c r="C599" s="405">
        <v>42394</v>
      </c>
      <c r="D599" s="406" t="s">
        <v>388</v>
      </c>
      <c r="E599" s="407">
        <v>0</v>
      </c>
      <c r="F599" s="408">
        <v>660000</v>
      </c>
      <c r="G599" s="409">
        <v>726000</v>
      </c>
    </row>
    <row r="600" spans="1:7" ht="18" customHeight="1">
      <c r="A600" s="410">
        <v>597</v>
      </c>
      <c r="B600" s="411"/>
      <c r="C600" s="412">
        <v>42394</v>
      </c>
      <c r="D600" s="413" t="s">
        <v>390</v>
      </c>
      <c r="E600" s="414">
        <v>0</v>
      </c>
      <c r="F600" s="415">
        <v>53210</v>
      </c>
      <c r="G600" s="416">
        <v>779210</v>
      </c>
    </row>
    <row r="601" spans="1:7" ht="18" customHeight="1">
      <c r="A601" s="403">
        <v>598</v>
      </c>
      <c r="B601" s="404"/>
      <c r="C601" s="405">
        <v>42397</v>
      </c>
      <c r="D601" s="406" t="s">
        <v>402</v>
      </c>
      <c r="E601" s="407">
        <v>0</v>
      </c>
      <c r="F601" s="408">
        <v>-66000</v>
      </c>
      <c r="G601" s="409">
        <v>713210</v>
      </c>
    </row>
    <row r="602" spans="1:7" ht="18" customHeight="1">
      <c r="A602" s="410">
        <v>599</v>
      </c>
      <c r="B602" s="411"/>
      <c r="C602" s="412">
        <v>42397</v>
      </c>
      <c r="D602" s="413" t="s">
        <v>403</v>
      </c>
      <c r="E602" s="414">
        <v>0</v>
      </c>
      <c r="F602" s="415">
        <v>-53210</v>
      </c>
      <c r="G602" s="416">
        <v>660000</v>
      </c>
    </row>
    <row r="603" spans="1:7" ht="18" customHeight="1">
      <c r="A603" s="403">
        <v>600</v>
      </c>
      <c r="B603" s="404"/>
      <c r="C603" s="405">
        <v>42425</v>
      </c>
      <c r="D603" s="406" t="s">
        <v>426</v>
      </c>
      <c r="E603" s="407">
        <v>0</v>
      </c>
      <c r="F603" s="408">
        <v>660000</v>
      </c>
      <c r="G603" s="409">
        <v>1320000</v>
      </c>
    </row>
    <row r="604" spans="1:7" ht="18" customHeight="1">
      <c r="A604" s="410">
        <v>601</v>
      </c>
      <c r="B604" s="411" t="s">
        <v>654</v>
      </c>
      <c r="C604" s="412">
        <v>42425</v>
      </c>
      <c r="D604" s="413" t="s">
        <v>429</v>
      </c>
      <c r="E604" s="414">
        <v>0</v>
      </c>
      <c r="F604" s="415">
        <v>23310</v>
      </c>
      <c r="G604" s="416">
        <v>1343310</v>
      </c>
    </row>
    <row r="605" spans="1:7" ht="18" customHeight="1">
      <c r="A605" s="403">
        <v>602</v>
      </c>
      <c r="B605" s="404"/>
      <c r="C605" s="405">
        <v>42432</v>
      </c>
      <c r="D605" s="406" t="s">
        <v>431</v>
      </c>
      <c r="E605" s="407">
        <v>0</v>
      </c>
      <c r="F605" s="408">
        <v>-23310</v>
      </c>
      <c r="G605" s="409">
        <v>1320000</v>
      </c>
    </row>
    <row r="606" spans="1:7" ht="18" customHeight="1">
      <c r="A606" s="410">
        <v>603</v>
      </c>
      <c r="B606" s="411"/>
      <c r="C606" s="412">
        <v>42454</v>
      </c>
      <c r="D606" s="413" t="s">
        <v>453</v>
      </c>
      <c r="E606" s="414">
        <v>0</v>
      </c>
      <c r="F606" s="415">
        <v>-1320000</v>
      </c>
      <c r="G606" s="416"/>
    </row>
    <row r="607" spans="1:7" ht="18" customHeight="1">
      <c r="A607" s="403">
        <v>604</v>
      </c>
      <c r="B607" s="404"/>
      <c r="C607" s="405">
        <v>42636</v>
      </c>
      <c r="D607" s="406" t="s">
        <v>546</v>
      </c>
      <c r="E607" s="407">
        <v>0</v>
      </c>
      <c r="F607" s="408">
        <v>660000</v>
      </c>
      <c r="G607" s="409">
        <v>660000</v>
      </c>
    </row>
    <row r="608" spans="1:7" ht="18" customHeight="1">
      <c r="A608" s="410">
        <v>605</v>
      </c>
      <c r="B608" s="411"/>
      <c r="C608" s="412">
        <v>42668</v>
      </c>
      <c r="D608" s="413" t="s">
        <v>569</v>
      </c>
      <c r="E608" s="414">
        <v>0</v>
      </c>
      <c r="F608" s="415">
        <v>660000</v>
      </c>
      <c r="G608" s="416">
        <v>1320000</v>
      </c>
    </row>
    <row r="609" spans="1:7" ht="18" customHeight="1">
      <c r="A609" s="403">
        <v>606</v>
      </c>
      <c r="B609" s="404"/>
      <c r="C609" s="405">
        <v>42699</v>
      </c>
      <c r="D609" s="406" t="s">
        <v>596</v>
      </c>
      <c r="E609" s="407">
        <v>0</v>
      </c>
      <c r="F609" s="408">
        <v>660000</v>
      </c>
      <c r="G609" s="409">
        <v>1980000</v>
      </c>
    </row>
    <row r="610" spans="1:7" ht="18" customHeight="1">
      <c r="A610" s="410">
        <v>607</v>
      </c>
      <c r="B610" s="421"/>
      <c r="C610" s="412">
        <v>42727</v>
      </c>
      <c r="D610" s="413" t="s">
        <v>620</v>
      </c>
      <c r="E610" s="414">
        <v>0</v>
      </c>
      <c r="F610" s="415">
        <v>660000</v>
      </c>
      <c r="G610" s="416">
        <v>2640000</v>
      </c>
    </row>
    <row r="611" spans="1:7" ht="18" customHeight="1">
      <c r="A611" s="403">
        <v>608</v>
      </c>
      <c r="B611" s="422" t="s">
        <v>630</v>
      </c>
      <c r="C611" s="403"/>
      <c r="D611" s="406"/>
      <c r="E611" s="424">
        <v>0</v>
      </c>
      <c r="F611" s="423">
        <v>2640000</v>
      </c>
      <c r="G611" s="425"/>
    </row>
    <row r="612" spans="1:7" ht="18" customHeight="1">
      <c r="A612" s="410">
        <v>609</v>
      </c>
      <c r="B612" s="411"/>
      <c r="C612" s="412">
        <v>42397</v>
      </c>
      <c r="D612" s="413" t="s">
        <v>401</v>
      </c>
      <c r="E612" s="414">
        <v>0</v>
      </c>
      <c r="F612" s="415">
        <v>66000</v>
      </c>
      <c r="G612" s="416">
        <v>66000</v>
      </c>
    </row>
    <row r="613" spans="1:7" ht="18" customHeight="1">
      <c r="A613" s="403">
        <v>610</v>
      </c>
      <c r="B613" s="404"/>
      <c r="C613" s="405">
        <v>42405</v>
      </c>
      <c r="D613" s="406" t="s">
        <v>409</v>
      </c>
      <c r="E613" s="407">
        <v>0</v>
      </c>
      <c r="F613" s="408">
        <v>66000</v>
      </c>
      <c r="G613" s="409">
        <v>132000</v>
      </c>
    </row>
    <row r="614" spans="1:7" ht="18" customHeight="1">
      <c r="A614" s="410">
        <v>611</v>
      </c>
      <c r="B614" s="411"/>
      <c r="C614" s="412">
        <v>42436</v>
      </c>
      <c r="D614" s="413" t="s">
        <v>432</v>
      </c>
      <c r="E614" s="414">
        <v>0</v>
      </c>
      <c r="F614" s="415">
        <v>66000</v>
      </c>
      <c r="G614" s="416">
        <v>198000</v>
      </c>
    </row>
    <row r="615" spans="1:7" ht="18" customHeight="1">
      <c r="A615" s="403">
        <v>612</v>
      </c>
      <c r="B615" s="404"/>
      <c r="C615" s="405">
        <v>42454</v>
      </c>
      <c r="D615" s="406" t="s">
        <v>451</v>
      </c>
      <c r="E615" s="407">
        <v>0</v>
      </c>
      <c r="F615" s="408">
        <v>1320000</v>
      </c>
      <c r="G615" s="409">
        <v>1518000</v>
      </c>
    </row>
    <row r="616" spans="1:7" ht="18" customHeight="1">
      <c r="A616" s="410">
        <v>613</v>
      </c>
      <c r="B616" s="404" t="s">
        <v>655</v>
      </c>
      <c r="C616" s="412">
        <v>42454</v>
      </c>
      <c r="D616" s="413" t="s">
        <v>452</v>
      </c>
      <c r="E616" s="414">
        <v>0</v>
      </c>
      <c r="F616" s="415">
        <v>660000</v>
      </c>
      <c r="G616" s="416">
        <v>2178000</v>
      </c>
    </row>
    <row r="617" spans="1:7" ht="18" customHeight="1">
      <c r="A617" s="403">
        <v>614</v>
      </c>
      <c r="B617" s="404"/>
      <c r="C617" s="405">
        <v>42465</v>
      </c>
      <c r="D617" s="406" t="s">
        <v>455</v>
      </c>
      <c r="E617" s="407">
        <v>0</v>
      </c>
      <c r="F617" s="408">
        <v>66000</v>
      </c>
      <c r="G617" s="409">
        <v>2244000</v>
      </c>
    </row>
    <row r="618" spans="1:7" ht="18" customHeight="1">
      <c r="A618" s="410">
        <v>615</v>
      </c>
      <c r="B618" s="411"/>
      <c r="C618" s="412">
        <v>42485</v>
      </c>
      <c r="D618" s="413" t="s">
        <v>471</v>
      </c>
      <c r="E618" s="414">
        <v>0</v>
      </c>
      <c r="F618" s="415">
        <v>660000</v>
      </c>
      <c r="G618" s="416">
        <v>2904000</v>
      </c>
    </row>
    <row r="619" spans="1:7" ht="18" customHeight="1">
      <c r="A619" s="403">
        <v>616</v>
      </c>
      <c r="B619" s="404"/>
      <c r="C619" s="405">
        <v>42499</v>
      </c>
      <c r="D619" s="406" t="s">
        <v>473</v>
      </c>
      <c r="E619" s="407">
        <v>0</v>
      </c>
      <c r="F619" s="408">
        <v>66000</v>
      </c>
      <c r="G619" s="409">
        <v>2970000</v>
      </c>
    </row>
    <row r="620" spans="1:7" ht="18" customHeight="1">
      <c r="A620" s="410">
        <v>617</v>
      </c>
      <c r="B620" s="411"/>
      <c r="C620" s="412">
        <v>42515</v>
      </c>
      <c r="D620" s="413" t="s">
        <v>485</v>
      </c>
      <c r="E620" s="414">
        <v>0</v>
      </c>
      <c r="F620" s="415">
        <v>660000</v>
      </c>
      <c r="G620" s="416">
        <v>3630000</v>
      </c>
    </row>
    <row r="621" spans="1:7" ht="18" customHeight="1">
      <c r="A621" s="403">
        <v>618</v>
      </c>
      <c r="B621" s="404"/>
      <c r="C621" s="405">
        <v>42545</v>
      </c>
      <c r="D621" s="406" t="s">
        <v>499</v>
      </c>
      <c r="E621" s="407">
        <v>0</v>
      </c>
      <c r="F621" s="408">
        <v>660000</v>
      </c>
      <c r="G621" s="409">
        <v>4290000</v>
      </c>
    </row>
    <row r="622" spans="1:7" ht="18" customHeight="1">
      <c r="A622" s="410">
        <v>619</v>
      </c>
      <c r="B622" s="411"/>
      <c r="C622" s="412">
        <v>42576</v>
      </c>
      <c r="D622" s="413" t="s">
        <v>520</v>
      </c>
      <c r="E622" s="414">
        <v>0</v>
      </c>
      <c r="F622" s="415">
        <v>660000</v>
      </c>
      <c r="G622" s="416">
        <v>4950000</v>
      </c>
    </row>
    <row r="623" spans="1:7" ht="18" customHeight="1">
      <c r="A623" s="403">
        <v>620</v>
      </c>
      <c r="B623" s="404"/>
      <c r="C623" s="405">
        <v>42607</v>
      </c>
      <c r="D623" s="406" t="s">
        <v>535</v>
      </c>
      <c r="E623" s="407">
        <v>0</v>
      </c>
      <c r="F623" s="408">
        <v>660000</v>
      </c>
      <c r="G623" s="409">
        <v>5610000</v>
      </c>
    </row>
    <row r="624" spans="1:7" ht="18" customHeight="1">
      <c r="A624" s="410">
        <v>621</v>
      </c>
      <c r="B624" s="421"/>
      <c r="C624" s="412">
        <v>42618</v>
      </c>
      <c r="D624" s="413" t="s">
        <v>536</v>
      </c>
      <c r="E624" s="414">
        <v>0</v>
      </c>
      <c r="F624" s="415">
        <v>66000</v>
      </c>
      <c r="G624" s="416">
        <v>5676000</v>
      </c>
    </row>
    <row r="625" spans="1:7" ht="18" customHeight="1">
      <c r="A625" s="403">
        <v>622</v>
      </c>
      <c r="B625" s="404" t="s">
        <v>655</v>
      </c>
      <c r="C625" s="405">
        <v>42648</v>
      </c>
      <c r="D625" s="406" t="s">
        <v>558</v>
      </c>
      <c r="E625" s="407">
        <v>0</v>
      </c>
      <c r="F625" s="408">
        <v>66000</v>
      </c>
      <c r="G625" s="409">
        <v>5742000</v>
      </c>
    </row>
    <row r="626" spans="1:7" ht="18" customHeight="1">
      <c r="A626" s="410">
        <v>623</v>
      </c>
      <c r="B626" s="411"/>
      <c r="C626" s="412">
        <v>42681</v>
      </c>
      <c r="D626" s="413" t="s">
        <v>585</v>
      </c>
      <c r="E626" s="414">
        <v>0</v>
      </c>
      <c r="F626" s="415">
        <v>66000</v>
      </c>
      <c r="G626" s="416">
        <v>5808000</v>
      </c>
    </row>
    <row r="627" spans="1:7" ht="18" customHeight="1">
      <c r="A627" s="403">
        <v>624</v>
      </c>
      <c r="B627" s="417"/>
      <c r="C627" s="405">
        <v>42709</v>
      </c>
      <c r="D627" s="406" t="s">
        <v>601</v>
      </c>
      <c r="E627" s="407">
        <v>0</v>
      </c>
      <c r="F627" s="408">
        <v>66000</v>
      </c>
      <c r="G627" s="409">
        <v>5874000</v>
      </c>
    </row>
    <row r="628" spans="1:7" ht="18" customHeight="1">
      <c r="A628" s="410">
        <v>625</v>
      </c>
      <c r="B628" s="418" t="s">
        <v>630</v>
      </c>
      <c r="C628" s="410"/>
      <c r="D628" s="413"/>
      <c r="E628" s="426">
        <v>0</v>
      </c>
      <c r="F628" s="419">
        <v>5874000</v>
      </c>
      <c r="G628" s="420"/>
    </row>
    <row r="629" spans="1:7" ht="18" customHeight="1">
      <c r="A629" s="403">
        <v>626</v>
      </c>
      <c r="B629" s="404" t="s">
        <v>656</v>
      </c>
      <c r="C629" s="405">
        <v>42489</v>
      </c>
      <c r="D629" s="406" t="s">
        <v>472</v>
      </c>
      <c r="E629" s="407">
        <v>0</v>
      </c>
      <c r="F629" s="408">
        <v>30000</v>
      </c>
      <c r="G629" s="409">
        <v>30000</v>
      </c>
    </row>
    <row r="630" spans="1:7" ht="18" customHeight="1">
      <c r="A630" s="410">
        <v>627</v>
      </c>
      <c r="B630" s="421"/>
      <c r="C630" s="412">
        <v>42717</v>
      </c>
      <c r="D630" s="413" t="s">
        <v>604</v>
      </c>
      <c r="E630" s="414">
        <v>0</v>
      </c>
      <c r="F630" s="415">
        <v>99000</v>
      </c>
      <c r="G630" s="416">
        <v>129000</v>
      </c>
    </row>
    <row r="631" spans="1:7" ht="18" customHeight="1">
      <c r="A631" s="403">
        <v>628</v>
      </c>
      <c r="B631" s="422" t="s">
        <v>630</v>
      </c>
      <c r="C631" s="403"/>
      <c r="D631" s="406"/>
      <c r="E631" s="424">
        <v>0</v>
      </c>
      <c r="F631" s="423">
        <v>129000</v>
      </c>
      <c r="G631" s="425"/>
    </row>
    <row r="632" spans="1:7" ht="18" customHeight="1">
      <c r="A632" s="410">
        <v>629</v>
      </c>
      <c r="B632" s="411"/>
      <c r="C632" s="412">
        <v>42396</v>
      </c>
      <c r="D632" s="413" t="s">
        <v>397</v>
      </c>
      <c r="E632" s="414">
        <v>0</v>
      </c>
      <c r="F632" s="415">
        <v>22000</v>
      </c>
      <c r="G632" s="416">
        <v>22000</v>
      </c>
    </row>
    <row r="633" spans="1:7" ht="18" customHeight="1">
      <c r="A633" s="403">
        <v>630</v>
      </c>
      <c r="B633" s="404" t="s">
        <v>657</v>
      </c>
      <c r="C633" s="405">
        <v>42396</v>
      </c>
      <c r="D633" s="406" t="s">
        <v>398</v>
      </c>
      <c r="E633" s="407">
        <v>0</v>
      </c>
      <c r="F633" s="408">
        <v>110000</v>
      </c>
      <c r="G633" s="409">
        <v>132000</v>
      </c>
    </row>
    <row r="634" spans="1:7" ht="18" customHeight="1">
      <c r="A634" s="410">
        <v>631</v>
      </c>
      <c r="B634" s="421"/>
      <c r="C634" s="412">
        <v>42671</v>
      </c>
      <c r="D634" s="413" t="s">
        <v>582</v>
      </c>
      <c r="E634" s="414">
        <v>0</v>
      </c>
      <c r="F634" s="415">
        <v>66000</v>
      </c>
      <c r="G634" s="416">
        <v>198000</v>
      </c>
    </row>
    <row r="635" spans="1:7" ht="18" customHeight="1">
      <c r="A635" s="403">
        <v>632</v>
      </c>
      <c r="B635" s="422" t="s">
        <v>630</v>
      </c>
      <c r="C635" s="403"/>
      <c r="D635" s="406"/>
      <c r="E635" s="424">
        <v>0</v>
      </c>
      <c r="F635" s="423">
        <v>198000</v>
      </c>
      <c r="G635" s="425"/>
    </row>
    <row r="636" spans="1:7" ht="18" customHeight="1">
      <c r="A636" s="410">
        <v>633</v>
      </c>
      <c r="B636" s="411"/>
      <c r="C636" s="412">
        <v>42424</v>
      </c>
      <c r="D636" s="413" t="s">
        <v>421</v>
      </c>
      <c r="E636" s="414">
        <v>0</v>
      </c>
      <c r="F636" s="415">
        <v>76200</v>
      </c>
      <c r="G636" s="416">
        <v>76200</v>
      </c>
    </row>
    <row r="637" spans="1:7" ht="18" customHeight="1">
      <c r="A637" s="403">
        <v>634</v>
      </c>
      <c r="B637" s="404" t="s">
        <v>658</v>
      </c>
      <c r="C637" s="405">
        <v>42633</v>
      </c>
      <c r="D637" s="406" t="s">
        <v>540</v>
      </c>
      <c r="E637" s="407">
        <v>0</v>
      </c>
      <c r="F637" s="408">
        <v>48050</v>
      </c>
      <c r="G637" s="409">
        <v>124250</v>
      </c>
    </row>
    <row r="638" spans="1:7" ht="18" customHeight="1">
      <c r="A638" s="410">
        <v>635</v>
      </c>
      <c r="B638" s="421"/>
      <c r="C638" s="412">
        <v>42633</v>
      </c>
      <c r="D638" s="413" t="s">
        <v>542</v>
      </c>
      <c r="E638" s="414">
        <v>0</v>
      </c>
      <c r="F638" s="415">
        <v>28500</v>
      </c>
      <c r="G638" s="416">
        <v>152750</v>
      </c>
    </row>
    <row r="639" spans="1:7" ht="18" customHeight="1">
      <c r="A639" s="403">
        <v>636</v>
      </c>
      <c r="B639" s="422" t="s">
        <v>630</v>
      </c>
      <c r="C639" s="403"/>
      <c r="D639" s="406"/>
      <c r="E639" s="424">
        <v>0</v>
      </c>
      <c r="F639" s="423">
        <v>152750</v>
      </c>
      <c r="G639" s="425"/>
    </row>
    <row r="640" spans="1:7" ht="18" customHeight="1">
      <c r="A640" s="410">
        <v>637</v>
      </c>
      <c r="B640" s="411"/>
      <c r="C640" s="412">
        <v>42475</v>
      </c>
      <c r="D640" s="413" t="s">
        <v>458</v>
      </c>
      <c r="E640" s="414">
        <v>0</v>
      </c>
      <c r="F640" s="415">
        <v>33000</v>
      </c>
      <c r="G640" s="416">
        <v>33000</v>
      </c>
    </row>
    <row r="641" spans="1:7" ht="18" customHeight="1">
      <c r="A641" s="403">
        <v>638</v>
      </c>
      <c r="B641" s="404" t="s">
        <v>659</v>
      </c>
      <c r="C641" s="405">
        <v>42522</v>
      </c>
      <c r="D641" s="406" t="s">
        <v>488</v>
      </c>
      <c r="E641" s="407">
        <v>0</v>
      </c>
      <c r="F641" s="408">
        <v>50000</v>
      </c>
      <c r="G641" s="409">
        <v>83000</v>
      </c>
    </row>
    <row r="642" spans="1:7" ht="18" customHeight="1">
      <c r="A642" s="410">
        <v>639</v>
      </c>
      <c r="B642" s="421"/>
      <c r="C642" s="412">
        <v>42523</v>
      </c>
      <c r="D642" s="413" t="s">
        <v>488</v>
      </c>
      <c r="E642" s="414">
        <v>0</v>
      </c>
      <c r="F642" s="415">
        <v>50000</v>
      </c>
      <c r="G642" s="416">
        <v>133000</v>
      </c>
    </row>
    <row r="643" spans="1:7" ht="18" customHeight="1">
      <c r="A643" s="403">
        <v>640</v>
      </c>
      <c r="B643" s="422" t="s">
        <v>630</v>
      </c>
      <c r="C643" s="403"/>
      <c r="D643" s="406"/>
      <c r="E643" s="424">
        <v>0</v>
      </c>
      <c r="F643" s="423">
        <v>133000</v>
      </c>
      <c r="G643" s="425"/>
    </row>
    <row r="644" spans="1:7" ht="18" customHeight="1">
      <c r="A644" s="410">
        <v>641</v>
      </c>
      <c r="B644" s="421" t="s">
        <v>660</v>
      </c>
      <c r="C644" s="412">
        <v>42717</v>
      </c>
      <c r="D644" s="413" t="s">
        <v>605</v>
      </c>
      <c r="E644" s="414">
        <v>0</v>
      </c>
      <c r="F644" s="415">
        <v>100000</v>
      </c>
      <c r="G644" s="416">
        <v>100000</v>
      </c>
    </row>
    <row r="645" spans="1:7" ht="18" customHeight="1">
      <c r="A645" s="403">
        <v>642</v>
      </c>
      <c r="B645" s="422" t="s">
        <v>630</v>
      </c>
      <c r="C645" s="403"/>
      <c r="D645" s="406"/>
      <c r="E645" s="424">
        <v>0</v>
      </c>
      <c r="F645" s="423">
        <v>100000</v>
      </c>
      <c r="G645" s="425"/>
    </row>
    <row r="646" spans="1:7" ht="18" customHeight="1">
      <c r="A646" s="410">
        <v>643</v>
      </c>
      <c r="B646" s="421" t="s">
        <v>661</v>
      </c>
      <c r="C646" s="412">
        <v>42620</v>
      </c>
      <c r="D646" s="413" t="s">
        <v>537</v>
      </c>
      <c r="E646" s="414">
        <v>0</v>
      </c>
      <c r="F646" s="415">
        <v>500000</v>
      </c>
      <c r="G646" s="416">
        <v>500000</v>
      </c>
    </row>
    <row r="647" spans="1:7" ht="18" customHeight="1">
      <c r="A647" s="403">
        <v>644</v>
      </c>
      <c r="B647" s="422" t="s">
        <v>630</v>
      </c>
      <c r="C647" s="403"/>
      <c r="D647" s="406"/>
      <c r="E647" s="424">
        <v>0</v>
      </c>
      <c r="F647" s="423">
        <v>500000</v>
      </c>
      <c r="G647" s="425"/>
    </row>
    <row r="648" spans="1:7" ht="18" customHeight="1">
      <c r="A648" s="410">
        <v>645</v>
      </c>
      <c r="B648" s="411"/>
      <c r="C648" s="412">
        <v>42424</v>
      </c>
      <c r="D648" s="413" t="s">
        <v>420</v>
      </c>
      <c r="E648" s="414">
        <v>0</v>
      </c>
      <c r="F648" s="415">
        <v>30000</v>
      </c>
      <c r="G648" s="416">
        <v>30000</v>
      </c>
    </row>
    <row r="649" spans="1:7" ht="18" customHeight="1">
      <c r="A649" s="403">
        <v>646</v>
      </c>
      <c r="B649" s="404" t="s">
        <v>662</v>
      </c>
      <c r="C649" s="405">
        <v>42515</v>
      </c>
      <c r="D649" s="406" t="s">
        <v>486</v>
      </c>
      <c r="E649" s="407">
        <v>0</v>
      </c>
      <c r="F649" s="408">
        <v>184000</v>
      </c>
      <c r="G649" s="409">
        <v>214000</v>
      </c>
    </row>
    <row r="650" spans="1:7" ht="18" customHeight="1">
      <c r="A650" s="410">
        <v>647</v>
      </c>
      <c r="B650" s="421"/>
      <c r="C650" s="412">
        <v>42633</v>
      </c>
      <c r="D650" s="413" t="s">
        <v>541</v>
      </c>
      <c r="E650" s="414">
        <v>0</v>
      </c>
      <c r="F650" s="415">
        <v>30000</v>
      </c>
      <c r="G650" s="416">
        <v>244000</v>
      </c>
    </row>
    <row r="651" spans="1:7" ht="18" customHeight="1">
      <c r="A651" s="403">
        <v>648</v>
      </c>
      <c r="B651" s="435" t="s">
        <v>630</v>
      </c>
      <c r="C651" s="403"/>
      <c r="D651" s="406"/>
      <c r="E651" s="424">
        <v>0</v>
      </c>
      <c r="F651" s="423">
        <v>244000</v>
      </c>
      <c r="G651" s="425"/>
    </row>
    <row r="652" spans="1:7" ht="18" customHeight="1">
      <c r="A652" s="410">
        <v>649</v>
      </c>
      <c r="B652" s="421" t="s">
        <v>663</v>
      </c>
      <c r="C652" s="412">
        <v>42482</v>
      </c>
      <c r="D652" s="413" t="s">
        <v>461</v>
      </c>
      <c r="E652" s="414">
        <v>0</v>
      </c>
      <c r="F652" s="415">
        <v>39600</v>
      </c>
      <c r="G652" s="416">
        <v>39600</v>
      </c>
    </row>
    <row r="653" spans="1:7" ht="18" customHeight="1">
      <c r="A653" s="403">
        <v>650</v>
      </c>
      <c r="B653" s="422" t="s">
        <v>630</v>
      </c>
      <c r="C653" s="403"/>
      <c r="D653" s="406"/>
      <c r="E653" s="424">
        <v>0</v>
      </c>
      <c r="F653" s="423">
        <v>39600</v>
      </c>
      <c r="G653" s="425"/>
    </row>
    <row r="654" spans="1:7" ht="18" customHeight="1">
      <c r="A654" s="410">
        <v>651</v>
      </c>
      <c r="B654" s="421" t="s">
        <v>664</v>
      </c>
      <c r="C654" s="412">
        <v>42390</v>
      </c>
      <c r="D654" s="413" t="s">
        <v>380</v>
      </c>
      <c r="E654" s="414">
        <v>0</v>
      </c>
      <c r="F654" s="415">
        <v>-6835</v>
      </c>
      <c r="G654" s="416">
        <v>6835</v>
      </c>
    </row>
    <row r="655" spans="1:7" ht="18" customHeight="1">
      <c r="A655" s="403">
        <v>652</v>
      </c>
      <c r="B655" s="422" t="s">
        <v>630</v>
      </c>
      <c r="C655" s="403"/>
      <c r="D655" s="406"/>
      <c r="E655" s="424">
        <v>0</v>
      </c>
      <c r="F655" s="423">
        <v>-6835</v>
      </c>
      <c r="G655" s="425"/>
    </row>
    <row r="656" spans="1:7" ht="18" customHeight="1">
      <c r="A656" s="410">
        <v>653</v>
      </c>
      <c r="B656" s="411"/>
      <c r="C656" s="412">
        <v>42389</v>
      </c>
      <c r="D656" s="413" t="s">
        <v>372</v>
      </c>
      <c r="E656" s="414">
        <v>0</v>
      </c>
      <c r="F656" s="415">
        <v>1076630</v>
      </c>
      <c r="G656" s="416">
        <v>1076630</v>
      </c>
    </row>
    <row r="657" spans="1:7" ht="18" customHeight="1">
      <c r="A657" s="403">
        <v>654</v>
      </c>
      <c r="B657" s="404"/>
      <c r="C657" s="405">
        <v>42389</v>
      </c>
      <c r="D657" s="406" t="s">
        <v>373</v>
      </c>
      <c r="E657" s="407">
        <v>0</v>
      </c>
      <c r="F657" s="408">
        <v>6480</v>
      </c>
      <c r="G657" s="409">
        <v>1083110</v>
      </c>
    </row>
    <row r="658" spans="1:7" ht="18" customHeight="1">
      <c r="A658" s="410">
        <v>655</v>
      </c>
      <c r="B658" s="411"/>
      <c r="C658" s="412">
        <v>42389</v>
      </c>
      <c r="D658" s="413" t="s">
        <v>374</v>
      </c>
      <c r="E658" s="414">
        <v>0</v>
      </c>
      <c r="F658" s="415">
        <v>5790</v>
      </c>
      <c r="G658" s="416">
        <v>1088900</v>
      </c>
    </row>
    <row r="659" spans="1:7" ht="18" customHeight="1">
      <c r="A659" s="403">
        <v>656</v>
      </c>
      <c r="B659" s="404" t="s">
        <v>665</v>
      </c>
      <c r="C659" s="405">
        <v>42390</v>
      </c>
      <c r="D659" s="406" t="s">
        <v>375</v>
      </c>
      <c r="E659" s="407">
        <v>0</v>
      </c>
      <c r="F659" s="407">
        <v>22</v>
      </c>
      <c r="G659" s="409">
        <v>1088922</v>
      </c>
    </row>
    <row r="660" spans="1:7" ht="18" customHeight="1">
      <c r="A660" s="410">
        <v>657</v>
      </c>
      <c r="B660" s="411"/>
      <c r="C660" s="412">
        <v>42390</v>
      </c>
      <c r="D660" s="413" t="s">
        <v>376</v>
      </c>
      <c r="E660" s="414">
        <v>0</v>
      </c>
      <c r="F660" s="415">
        <v>1045</v>
      </c>
      <c r="G660" s="416">
        <v>1089967</v>
      </c>
    </row>
    <row r="661" spans="1:7" ht="18" customHeight="1">
      <c r="A661" s="403">
        <v>658</v>
      </c>
      <c r="B661" s="404"/>
      <c r="C661" s="405">
        <v>42390</v>
      </c>
      <c r="D661" s="406" t="s">
        <v>379</v>
      </c>
      <c r="E661" s="407">
        <v>0</v>
      </c>
      <c r="F661" s="408">
        <v>-1083132</v>
      </c>
      <c r="G661" s="409">
        <v>6835</v>
      </c>
    </row>
    <row r="662" spans="1:7" ht="18" customHeight="1">
      <c r="A662" s="410">
        <v>659</v>
      </c>
      <c r="B662" s="421"/>
      <c r="C662" s="412">
        <v>42650</v>
      </c>
      <c r="D662" s="413" t="s">
        <v>560</v>
      </c>
      <c r="E662" s="414">
        <v>0</v>
      </c>
      <c r="F662" s="415">
        <v>600962</v>
      </c>
      <c r="G662" s="416">
        <v>607797</v>
      </c>
    </row>
    <row r="663" spans="1:7" ht="18" customHeight="1">
      <c r="A663" s="403">
        <v>660</v>
      </c>
      <c r="B663" s="422" t="s">
        <v>630</v>
      </c>
      <c r="C663" s="403"/>
      <c r="D663" s="406"/>
      <c r="E663" s="424">
        <v>0</v>
      </c>
      <c r="F663" s="423">
        <v>607797</v>
      </c>
      <c r="G663" s="425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&amp;R2016년시흥푸드마켓 총계정원장&amp;P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F330"/>
  <sheetViews>
    <sheetView topLeftCell="A22" workbookViewId="0">
      <selection sqref="A1:F27"/>
    </sheetView>
  </sheetViews>
  <sheetFormatPr defaultRowHeight="13.5"/>
  <cols>
    <col min="1" max="1" width="7.109375" style="427" customWidth="1"/>
    <col min="2" max="2" width="18.21875" style="427" customWidth="1"/>
    <col min="3" max="3" width="44" style="427" customWidth="1"/>
    <col min="4" max="6" width="14.77734375" style="427" customWidth="1"/>
    <col min="7" max="16384" width="8.88671875" style="427"/>
  </cols>
  <sheetData>
    <row r="1" spans="1:6" ht="36.75" customHeight="1">
      <c r="A1" s="535" t="s">
        <v>969</v>
      </c>
      <c r="B1" s="535"/>
      <c r="C1" s="535"/>
      <c r="D1" s="535"/>
      <c r="E1" s="535"/>
      <c r="F1" s="535"/>
    </row>
    <row r="2" spans="1:6" ht="21.75" customHeight="1">
      <c r="A2" s="437"/>
      <c r="B2" s="437"/>
      <c r="C2" s="437"/>
      <c r="D2" s="437"/>
      <c r="E2" s="437"/>
      <c r="F2" s="437"/>
    </row>
    <row r="3" spans="1:6" ht="16.5" customHeight="1">
      <c r="A3" s="438" t="s">
        <v>364</v>
      </c>
      <c r="B3" s="438" t="s">
        <v>666</v>
      </c>
      <c r="C3" s="438" t="s">
        <v>367</v>
      </c>
      <c r="D3" s="438" t="s">
        <v>667</v>
      </c>
      <c r="E3" s="438" t="s">
        <v>668</v>
      </c>
      <c r="F3" s="438" t="s">
        <v>669</v>
      </c>
    </row>
    <row r="4" spans="1:6" ht="16.5" customHeight="1">
      <c r="A4" s="442">
        <v>1</v>
      </c>
      <c r="B4" s="439"/>
      <c r="C4" s="440" t="s">
        <v>670</v>
      </c>
      <c r="D4" s="441">
        <v>0</v>
      </c>
      <c r="E4" s="441">
        <v>0</v>
      </c>
      <c r="F4" s="441">
        <v>0</v>
      </c>
    </row>
    <row r="5" spans="1:6" ht="16.5" customHeight="1">
      <c r="A5" s="443">
        <v>2</v>
      </c>
      <c r="B5" s="444"/>
      <c r="C5" s="445" t="s">
        <v>671</v>
      </c>
      <c r="D5" s="446">
        <v>0</v>
      </c>
      <c r="E5" s="446">
        <v>0</v>
      </c>
      <c r="F5" s="446">
        <v>0</v>
      </c>
    </row>
    <row r="6" spans="1:6" ht="16.5" customHeight="1">
      <c r="A6" s="447">
        <v>3</v>
      </c>
      <c r="B6" s="439" t="s">
        <v>672</v>
      </c>
      <c r="C6" s="440" t="s">
        <v>371</v>
      </c>
      <c r="D6" s="441">
        <v>8051</v>
      </c>
      <c r="E6" s="441">
        <v>0</v>
      </c>
      <c r="F6" s="441">
        <v>8051</v>
      </c>
    </row>
    <row r="7" spans="1:6" ht="16.5" customHeight="1">
      <c r="A7" s="443">
        <v>4</v>
      </c>
      <c r="B7" s="444" t="s">
        <v>673</v>
      </c>
      <c r="C7" s="448" t="s">
        <v>372</v>
      </c>
      <c r="D7" s="449">
        <v>0</v>
      </c>
      <c r="E7" s="449">
        <v>1076630</v>
      </c>
      <c r="F7" s="449">
        <v>-1068579</v>
      </c>
    </row>
    <row r="8" spans="1:6" ht="16.5" customHeight="1">
      <c r="A8" s="447">
        <v>5</v>
      </c>
      <c r="B8" s="439" t="s">
        <v>674</v>
      </c>
      <c r="C8" s="440" t="s">
        <v>373</v>
      </c>
      <c r="D8" s="441">
        <v>0</v>
      </c>
      <c r="E8" s="441">
        <v>6480</v>
      </c>
      <c r="F8" s="441">
        <v>-1075059</v>
      </c>
    </row>
    <row r="9" spans="1:6" ht="16.5" customHeight="1">
      <c r="A9" s="443">
        <v>6</v>
      </c>
      <c r="B9" s="444" t="s">
        <v>675</v>
      </c>
      <c r="C9" s="448" t="s">
        <v>374</v>
      </c>
      <c r="D9" s="449">
        <v>0</v>
      </c>
      <c r="E9" s="449">
        <v>5790</v>
      </c>
      <c r="F9" s="449">
        <v>-1080849</v>
      </c>
    </row>
    <row r="10" spans="1:6" ht="16.5" customHeight="1">
      <c r="A10" s="447">
        <v>7</v>
      </c>
      <c r="B10" s="439" t="s">
        <v>676</v>
      </c>
      <c r="C10" s="440" t="s">
        <v>375</v>
      </c>
      <c r="D10" s="441">
        <v>0</v>
      </c>
      <c r="E10" s="441">
        <v>22</v>
      </c>
      <c r="F10" s="441">
        <v>-1080871</v>
      </c>
    </row>
    <row r="11" spans="1:6" ht="16.5" customHeight="1">
      <c r="A11" s="443">
        <v>8</v>
      </c>
      <c r="B11" s="444" t="s">
        <v>677</v>
      </c>
      <c r="C11" s="448" t="s">
        <v>376</v>
      </c>
      <c r="D11" s="449">
        <v>0</v>
      </c>
      <c r="E11" s="449">
        <v>1045</v>
      </c>
      <c r="F11" s="449">
        <v>-1081916</v>
      </c>
    </row>
    <row r="12" spans="1:6" ht="16.5" customHeight="1">
      <c r="A12" s="447">
        <v>9</v>
      </c>
      <c r="B12" s="439" t="s">
        <v>678</v>
      </c>
      <c r="C12" s="440" t="s">
        <v>377</v>
      </c>
      <c r="D12" s="441">
        <v>1045</v>
      </c>
      <c r="E12" s="441">
        <v>0</v>
      </c>
      <c r="F12" s="441">
        <v>-1080871</v>
      </c>
    </row>
    <row r="13" spans="1:6" ht="16.5" customHeight="1">
      <c r="A13" s="443">
        <v>10</v>
      </c>
      <c r="B13" s="444" t="s">
        <v>679</v>
      </c>
      <c r="C13" s="448" t="s">
        <v>378</v>
      </c>
      <c r="D13" s="449">
        <v>22</v>
      </c>
      <c r="E13" s="449">
        <v>0</v>
      </c>
      <c r="F13" s="449">
        <v>-1080849</v>
      </c>
    </row>
    <row r="14" spans="1:6" ht="16.5" customHeight="1">
      <c r="A14" s="447">
        <v>11</v>
      </c>
      <c r="B14" s="439" t="s">
        <v>680</v>
      </c>
      <c r="C14" s="440" t="s">
        <v>379</v>
      </c>
      <c r="D14" s="441">
        <v>0</v>
      </c>
      <c r="E14" s="441">
        <v>-1083132</v>
      </c>
      <c r="F14" s="441">
        <v>2283</v>
      </c>
    </row>
    <row r="15" spans="1:6" ht="16.5" customHeight="1">
      <c r="A15" s="443">
        <v>12</v>
      </c>
      <c r="B15" s="444" t="s">
        <v>681</v>
      </c>
      <c r="C15" s="448" t="s">
        <v>380</v>
      </c>
      <c r="D15" s="449">
        <v>0</v>
      </c>
      <c r="E15" s="449">
        <v>-6835</v>
      </c>
      <c r="F15" s="449">
        <v>9118</v>
      </c>
    </row>
    <row r="16" spans="1:6" ht="16.5" customHeight="1">
      <c r="A16" s="447">
        <v>13</v>
      </c>
      <c r="B16" s="439" t="s">
        <v>682</v>
      </c>
      <c r="C16" s="440" t="s">
        <v>381</v>
      </c>
      <c r="D16" s="441">
        <v>0</v>
      </c>
      <c r="E16" s="441">
        <v>66000</v>
      </c>
      <c r="F16" s="441">
        <v>-56882</v>
      </c>
    </row>
    <row r="17" spans="1:6" ht="16.5" customHeight="1">
      <c r="A17" s="443">
        <v>14</v>
      </c>
      <c r="B17" s="444" t="s">
        <v>683</v>
      </c>
      <c r="C17" s="448" t="s">
        <v>382</v>
      </c>
      <c r="D17" s="449">
        <v>9763000</v>
      </c>
      <c r="E17" s="449">
        <v>0</v>
      </c>
      <c r="F17" s="449">
        <v>9706118</v>
      </c>
    </row>
    <row r="18" spans="1:6" ht="16.5" customHeight="1">
      <c r="A18" s="447">
        <v>15</v>
      </c>
      <c r="B18" s="439" t="s">
        <v>684</v>
      </c>
      <c r="C18" s="440" t="s">
        <v>383</v>
      </c>
      <c r="D18" s="441">
        <v>13180000</v>
      </c>
      <c r="E18" s="441">
        <v>0</v>
      </c>
      <c r="F18" s="441">
        <v>22886118</v>
      </c>
    </row>
    <row r="19" spans="1:6" ht="16.5" customHeight="1">
      <c r="A19" s="443">
        <v>16</v>
      </c>
      <c r="B19" s="444" t="s">
        <v>685</v>
      </c>
      <c r="C19" s="448" t="s">
        <v>384</v>
      </c>
      <c r="D19" s="449">
        <v>0</v>
      </c>
      <c r="E19" s="449">
        <v>2528000</v>
      </c>
      <c r="F19" s="449">
        <v>20358118</v>
      </c>
    </row>
    <row r="20" spans="1:6" ht="16.5" customHeight="1">
      <c r="A20" s="447">
        <v>17</v>
      </c>
      <c r="B20" s="439" t="s">
        <v>685</v>
      </c>
      <c r="C20" s="440" t="s">
        <v>385</v>
      </c>
      <c r="D20" s="441">
        <v>0</v>
      </c>
      <c r="E20" s="441">
        <v>120000</v>
      </c>
      <c r="F20" s="441">
        <v>20238118</v>
      </c>
    </row>
    <row r="21" spans="1:6" ht="16.5" customHeight="1">
      <c r="A21" s="443">
        <v>18</v>
      </c>
      <c r="B21" s="444" t="s">
        <v>686</v>
      </c>
      <c r="C21" s="448" t="s">
        <v>386</v>
      </c>
      <c r="D21" s="449">
        <v>0</v>
      </c>
      <c r="E21" s="449">
        <v>257900</v>
      </c>
      <c r="F21" s="449">
        <v>19980218</v>
      </c>
    </row>
    <row r="22" spans="1:6" ht="16.5" customHeight="1">
      <c r="A22" s="447">
        <v>19</v>
      </c>
      <c r="B22" s="439" t="s">
        <v>687</v>
      </c>
      <c r="C22" s="440" t="s">
        <v>387</v>
      </c>
      <c r="D22" s="441">
        <v>0</v>
      </c>
      <c r="E22" s="441">
        <v>220667</v>
      </c>
      <c r="F22" s="441">
        <v>19759551</v>
      </c>
    </row>
    <row r="23" spans="1:6" ht="16.5" customHeight="1">
      <c r="A23" s="443">
        <v>20</v>
      </c>
      <c r="B23" s="444" t="s">
        <v>688</v>
      </c>
      <c r="C23" s="448" t="s">
        <v>388</v>
      </c>
      <c r="D23" s="449">
        <v>0</v>
      </c>
      <c r="E23" s="449">
        <v>660000</v>
      </c>
      <c r="F23" s="449">
        <v>19099551</v>
      </c>
    </row>
    <row r="24" spans="1:6" ht="16.5" customHeight="1">
      <c r="A24" s="447">
        <v>21</v>
      </c>
      <c r="B24" s="439" t="s">
        <v>689</v>
      </c>
      <c r="C24" s="440" t="s">
        <v>389</v>
      </c>
      <c r="D24" s="441">
        <v>0</v>
      </c>
      <c r="E24" s="441">
        <v>36482</v>
      </c>
      <c r="F24" s="441">
        <v>19063069</v>
      </c>
    </row>
    <row r="25" spans="1:6" ht="16.5" customHeight="1">
      <c r="A25" s="443">
        <v>22</v>
      </c>
      <c r="B25" s="444" t="s">
        <v>690</v>
      </c>
      <c r="C25" s="448" t="s">
        <v>390</v>
      </c>
      <c r="D25" s="449">
        <v>0</v>
      </c>
      <c r="E25" s="449">
        <v>53210</v>
      </c>
      <c r="F25" s="449">
        <v>19009859</v>
      </c>
    </row>
    <row r="26" spans="1:6" ht="16.5" customHeight="1">
      <c r="A26" s="447">
        <v>23</v>
      </c>
      <c r="B26" s="439" t="s">
        <v>691</v>
      </c>
      <c r="C26" s="440" t="s">
        <v>391</v>
      </c>
      <c r="D26" s="441">
        <v>0</v>
      </c>
      <c r="E26" s="441">
        <v>658680</v>
      </c>
      <c r="F26" s="441">
        <v>18351179</v>
      </c>
    </row>
    <row r="27" spans="1:6" ht="16.5" customHeight="1">
      <c r="A27" s="443">
        <v>24</v>
      </c>
      <c r="B27" s="444" t="s">
        <v>692</v>
      </c>
      <c r="C27" s="448" t="s">
        <v>392</v>
      </c>
      <c r="D27" s="449">
        <v>0</v>
      </c>
      <c r="E27" s="449">
        <v>68360</v>
      </c>
      <c r="F27" s="449">
        <v>18282819</v>
      </c>
    </row>
    <row r="28" spans="1:6" ht="16.5" customHeight="1">
      <c r="A28" s="436">
        <v>25</v>
      </c>
      <c r="B28" s="396" t="s">
        <v>693</v>
      </c>
      <c r="C28" s="429" t="s">
        <v>393</v>
      </c>
      <c r="D28" s="430">
        <v>0</v>
      </c>
      <c r="E28" s="430">
        <v>-57640</v>
      </c>
      <c r="F28" s="430">
        <v>18340459</v>
      </c>
    </row>
    <row r="29" spans="1:6" ht="16.5" customHeight="1">
      <c r="A29" s="450">
        <v>26</v>
      </c>
      <c r="B29" s="451" t="s">
        <v>694</v>
      </c>
      <c r="C29" s="452" t="s">
        <v>394</v>
      </c>
      <c r="D29" s="453">
        <v>0</v>
      </c>
      <c r="E29" s="453">
        <v>58000</v>
      </c>
      <c r="F29" s="453">
        <v>18282459</v>
      </c>
    </row>
    <row r="30" spans="1:6" ht="16.5" customHeight="1">
      <c r="A30" s="436">
        <v>27</v>
      </c>
      <c r="B30" s="396" t="s">
        <v>695</v>
      </c>
      <c r="C30" s="429" t="s">
        <v>395</v>
      </c>
      <c r="D30" s="430">
        <v>0</v>
      </c>
      <c r="E30" s="430">
        <v>34000</v>
      </c>
      <c r="F30" s="430">
        <v>18248459</v>
      </c>
    </row>
    <row r="31" spans="1:6" ht="16.5" customHeight="1">
      <c r="A31" s="450">
        <v>28</v>
      </c>
      <c r="B31" s="451" t="s">
        <v>696</v>
      </c>
      <c r="C31" s="452" t="s">
        <v>396</v>
      </c>
      <c r="D31" s="453">
        <v>0</v>
      </c>
      <c r="E31" s="453">
        <v>66000</v>
      </c>
      <c r="F31" s="453">
        <v>18182459</v>
      </c>
    </row>
    <row r="32" spans="1:6" ht="16.5" customHeight="1">
      <c r="A32" s="436">
        <v>29</v>
      </c>
      <c r="B32" s="396" t="s">
        <v>697</v>
      </c>
      <c r="C32" s="429" t="s">
        <v>397</v>
      </c>
      <c r="D32" s="430">
        <v>0</v>
      </c>
      <c r="E32" s="430">
        <v>22000</v>
      </c>
      <c r="F32" s="430">
        <v>18160459</v>
      </c>
    </row>
    <row r="33" spans="1:6" ht="16.5" customHeight="1">
      <c r="A33" s="450">
        <v>30</v>
      </c>
      <c r="B33" s="451" t="s">
        <v>698</v>
      </c>
      <c r="C33" s="452" t="s">
        <v>398</v>
      </c>
      <c r="D33" s="453">
        <v>0</v>
      </c>
      <c r="E33" s="453">
        <v>110000</v>
      </c>
      <c r="F33" s="453">
        <v>18050459</v>
      </c>
    </row>
    <row r="34" spans="1:6" ht="16.5" customHeight="1">
      <c r="A34" s="436">
        <v>31</v>
      </c>
      <c r="B34" s="396" t="s">
        <v>699</v>
      </c>
      <c r="C34" s="429" t="s">
        <v>399</v>
      </c>
      <c r="D34" s="430">
        <v>0</v>
      </c>
      <c r="E34" s="430">
        <v>37550</v>
      </c>
      <c r="F34" s="430">
        <v>18012909</v>
      </c>
    </row>
    <row r="35" spans="1:6" ht="16.5" customHeight="1">
      <c r="A35" s="450">
        <v>32</v>
      </c>
      <c r="B35" s="451" t="s">
        <v>700</v>
      </c>
      <c r="C35" s="452" t="s">
        <v>400</v>
      </c>
      <c r="D35" s="453">
        <v>0</v>
      </c>
      <c r="E35" s="453">
        <v>14840</v>
      </c>
      <c r="F35" s="453">
        <v>17998069</v>
      </c>
    </row>
    <row r="36" spans="1:6" ht="16.5" customHeight="1">
      <c r="A36" s="436">
        <v>33</v>
      </c>
      <c r="B36" s="396" t="s">
        <v>701</v>
      </c>
      <c r="C36" s="429" t="s">
        <v>401</v>
      </c>
      <c r="D36" s="430">
        <v>0</v>
      </c>
      <c r="E36" s="430">
        <v>66000</v>
      </c>
      <c r="F36" s="430">
        <v>17932069</v>
      </c>
    </row>
    <row r="37" spans="1:6" ht="16.5" customHeight="1">
      <c r="A37" s="450">
        <v>34</v>
      </c>
      <c r="B37" s="451" t="s">
        <v>702</v>
      </c>
      <c r="C37" s="452" t="s">
        <v>402</v>
      </c>
      <c r="D37" s="453">
        <v>0</v>
      </c>
      <c r="E37" s="453">
        <v>-66000</v>
      </c>
      <c r="F37" s="453">
        <v>17998069</v>
      </c>
    </row>
    <row r="38" spans="1:6" ht="16.5" customHeight="1">
      <c r="A38" s="436">
        <v>35</v>
      </c>
      <c r="B38" s="396" t="s">
        <v>703</v>
      </c>
      <c r="C38" s="429" t="s">
        <v>403</v>
      </c>
      <c r="D38" s="430">
        <v>0</v>
      </c>
      <c r="E38" s="430">
        <v>-53210</v>
      </c>
      <c r="F38" s="430">
        <v>18051279</v>
      </c>
    </row>
    <row r="39" spans="1:6" ht="16.5" customHeight="1">
      <c r="A39" s="450">
        <v>36</v>
      </c>
      <c r="B39" s="451" t="s">
        <v>704</v>
      </c>
      <c r="C39" s="452" t="s">
        <v>404</v>
      </c>
      <c r="D39" s="453">
        <v>0</v>
      </c>
      <c r="E39" s="453">
        <v>-14290</v>
      </c>
      <c r="F39" s="453">
        <v>18065569</v>
      </c>
    </row>
    <row r="40" spans="1:6" ht="16.5" customHeight="1">
      <c r="A40" s="436">
        <v>37</v>
      </c>
      <c r="B40" s="396" t="s">
        <v>705</v>
      </c>
      <c r="C40" s="429" t="s">
        <v>405</v>
      </c>
      <c r="D40" s="430">
        <v>0</v>
      </c>
      <c r="E40" s="430">
        <v>55000</v>
      </c>
      <c r="F40" s="430">
        <v>18010569</v>
      </c>
    </row>
    <row r="41" spans="1:6" ht="16.5" customHeight="1">
      <c r="A41" s="450">
        <v>38</v>
      </c>
      <c r="B41" s="451"/>
      <c r="C41" s="435" t="s">
        <v>671</v>
      </c>
      <c r="D41" s="454">
        <v>22952118</v>
      </c>
      <c r="E41" s="454">
        <v>4941549</v>
      </c>
      <c r="F41" s="454">
        <v>18010569</v>
      </c>
    </row>
    <row r="42" spans="1:6" ht="16.5" customHeight="1">
      <c r="A42" s="436">
        <v>39</v>
      </c>
      <c r="B42" s="396" t="s">
        <v>706</v>
      </c>
      <c r="C42" s="429" t="s">
        <v>406</v>
      </c>
      <c r="D42" s="430">
        <v>0</v>
      </c>
      <c r="E42" s="430">
        <v>60000</v>
      </c>
      <c r="F42" s="430">
        <v>17950569</v>
      </c>
    </row>
    <row r="43" spans="1:6" ht="16.5" customHeight="1">
      <c r="A43" s="450">
        <v>40</v>
      </c>
      <c r="B43" s="451" t="s">
        <v>707</v>
      </c>
      <c r="C43" s="452" t="s">
        <v>407</v>
      </c>
      <c r="D43" s="453">
        <v>0</v>
      </c>
      <c r="E43" s="453">
        <v>1516800</v>
      </c>
      <c r="F43" s="453">
        <v>16433769</v>
      </c>
    </row>
    <row r="44" spans="1:6" ht="16.5" customHeight="1">
      <c r="A44" s="436">
        <v>41</v>
      </c>
      <c r="B44" s="396" t="s">
        <v>708</v>
      </c>
      <c r="C44" s="429" t="s">
        <v>408</v>
      </c>
      <c r="D44" s="430">
        <v>0</v>
      </c>
      <c r="E44" s="430">
        <v>5000</v>
      </c>
      <c r="F44" s="430">
        <v>16428769</v>
      </c>
    </row>
    <row r="45" spans="1:6" ht="16.5" customHeight="1">
      <c r="A45" s="450">
        <v>42</v>
      </c>
      <c r="B45" s="451" t="s">
        <v>709</v>
      </c>
      <c r="C45" s="452" t="s">
        <v>409</v>
      </c>
      <c r="D45" s="453">
        <v>0</v>
      </c>
      <c r="E45" s="453">
        <v>66000</v>
      </c>
      <c r="F45" s="453">
        <v>16362769</v>
      </c>
    </row>
    <row r="46" spans="1:6" ht="16.5" customHeight="1">
      <c r="A46" s="436">
        <v>43</v>
      </c>
      <c r="B46" s="396" t="s">
        <v>710</v>
      </c>
      <c r="C46" s="429" t="s">
        <v>410</v>
      </c>
      <c r="D46" s="430">
        <v>0</v>
      </c>
      <c r="E46" s="430">
        <v>179710</v>
      </c>
      <c r="F46" s="430">
        <v>16183059</v>
      </c>
    </row>
    <row r="47" spans="1:6" ht="16.5" customHeight="1">
      <c r="A47" s="450">
        <v>44</v>
      </c>
      <c r="B47" s="451" t="s">
        <v>711</v>
      </c>
      <c r="C47" s="452" t="s">
        <v>411</v>
      </c>
      <c r="D47" s="453">
        <v>0</v>
      </c>
      <c r="E47" s="453">
        <v>36482</v>
      </c>
      <c r="F47" s="453">
        <v>16146577</v>
      </c>
    </row>
    <row r="48" spans="1:6" ht="16.5" customHeight="1">
      <c r="A48" s="436">
        <v>45</v>
      </c>
      <c r="B48" s="396" t="s">
        <v>712</v>
      </c>
      <c r="C48" s="429" t="s">
        <v>412</v>
      </c>
      <c r="D48" s="430">
        <v>0</v>
      </c>
      <c r="E48" s="430">
        <v>-14290</v>
      </c>
      <c r="F48" s="430">
        <v>16160867</v>
      </c>
    </row>
    <row r="49" spans="1:6" ht="16.5" customHeight="1">
      <c r="A49" s="450">
        <v>46</v>
      </c>
      <c r="B49" s="451" t="s">
        <v>713</v>
      </c>
      <c r="C49" s="452" t="s">
        <v>413</v>
      </c>
      <c r="D49" s="453">
        <v>0</v>
      </c>
      <c r="E49" s="453">
        <v>40600</v>
      </c>
      <c r="F49" s="453">
        <v>16120267</v>
      </c>
    </row>
    <row r="50" spans="1:6" ht="16.5" customHeight="1">
      <c r="A50" s="436">
        <v>47</v>
      </c>
      <c r="B50" s="396" t="s">
        <v>714</v>
      </c>
      <c r="C50" s="429" t="s">
        <v>414</v>
      </c>
      <c r="D50" s="430">
        <v>0</v>
      </c>
      <c r="E50" s="430">
        <v>10070</v>
      </c>
      <c r="F50" s="430">
        <v>16110197</v>
      </c>
    </row>
    <row r="51" spans="1:6" ht="16.5" customHeight="1">
      <c r="A51" s="450">
        <v>48</v>
      </c>
      <c r="B51" s="451" t="s">
        <v>715</v>
      </c>
      <c r="C51" s="452" t="s">
        <v>415</v>
      </c>
      <c r="D51" s="453">
        <v>0</v>
      </c>
      <c r="E51" s="453">
        <v>10000</v>
      </c>
      <c r="F51" s="453">
        <v>16100197</v>
      </c>
    </row>
    <row r="52" spans="1:6" ht="16.5" customHeight="1">
      <c r="A52" s="436">
        <v>49</v>
      </c>
      <c r="B52" s="396" t="s">
        <v>716</v>
      </c>
      <c r="C52" s="429" t="s">
        <v>416</v>
      </c>
      <c r="D52" s="430">
        <v>0</v>
      </c>
      <c r="E52" s="430">
        <v>56000</v>
      </c>
      <c r="F52" s="430">
        <v>16044197</v>
      </c>
    </row>
    <row r="53" spans="1:6" ht="16.5" customHeight="1">
      <c r="A53" s="450">
        <v>50</v>
      </c>
      <c r="B53" s="451" t="s">
        <v>717</v>
      </c>
      <c r="C53" s="452" t="s">
        <v>417</v>
      </c>
      <c r="D53" s="453">
        <v>0</v>
      </c>
      <c r="E53" s="453">
        <v>50000</v>
      </c>
      <c r="F53" s="453">
        <v>15994197</v>
      </c>
    </row>
    <row r="54" spans="1:6" ht="16.5" customHeight="1">
      <c r="A54" s="436">
        <v>51</v>
      </c>
      <c r="B54" s="396" t="s">
        <v>718</v>
      </c>
      <c r="C54" s="429" t="s">
        <v>418</v>
      </c>
      <c r="D54" s="430">
        <v>0</v>
      </c>
      <c r="E54" s="430">
        <v>50000</v>
      </c>
      <c r="F54" s="430">
        <v>15944197</v>
      </c>
    </row>
    <row r="55" spans="1:6" ht="16.5" customHeight="1">
      <c r="A55" s="450">
        <v>52</v>
      </c>
      <c r="B55" s="451" t="s">
        <v>719</v>
      </c>
      <c r="C55" s="452" t="s">
        <v>419</v>
      </c>
      <c r="D55" s="453">
        <v>0</v>
      </c>
      <c r="E55" s="453">
        <v>6700</v>
      </c>
      <c r="F55" s="453">
        <v>15937497</v>
      </c>
    </row>
    <row r="56" spans="1:6" ht="16.5" customHeight="1">
      <c r="A56" s="436">
        <v>53</v>
      </c>
      <c r="B56" s="396" t="s">
        <v>720</v>
      </c>
      <c r="C56" s="429" t="s">
        <v>415</v>
      </c>
      <c r="D56" s="430">
        <v>0</v>
      </c>
      <c r="E56" s="430">
        <v>75000</v>
      </c>
      <c r="F56" s="430">
        <v>15862497</v>
      </c>
    </row>
    <row r="57" spans="1:6" ht="16.5" customHeight="1">
      <c r="A57" s="450">
        <v>54</v>
      </c>
      <c r="B57" s="451" t="s">
        <v>721</v>
      </c>
      <c r="C57" s="452" t="s">
        <v>420</v>
      </c>
      <c r="D57" s="453">
        <v>0</v>
      </c>
      <c r="E57" s="453">
        <v>30000</v>
      </c>
      <c r="F57" s="453">
        <v>15832497</v>
      </c>
    </row>
    <row r="58" spans="1:6" ht="16.5" customHeight="1">
      <c r="A58" s="436">
        <v>55</v>
      </c>
      <c r="B58" s="396" t="s">
        <v>722</v>
      </c>
      <c r="C58" s="429" t="s">
        <v>421</v>
      </c>
      <c r="D58" s="430">
        <v>0</v>
      </c>
      <c r="E58" s="430">
        <v>76200</v>
      </c>
      <c r="F58" s="430">
        <v>15756297</v>
      </c>
    </row>
    <row r="59" spans="1:6" ht="16.5" customHeight="1">
      <c r="A59" s="450">
        <v>56</v>
      </c>
      <c r="B59" s="451" t="s">
        <v>723</v>
      </c>
      <c r="C59" s="452" t="s">
        <v>422</v>
      </c>
      <c r="D59" s="453">
        <v>0</v>
      </c>
      <c r="E59" s="453">
        <v>2528000</v>
      </c>
      <c r="F59" s="453">
        <v>13228297</v>
      </c>
    </row>
    <row r="60" spans="1:6" ht="16.5" customHeight="1">
      <c r="A60" s="436">
        <v>57</v>
      </c>
      <c r="B60" s="396" t="s">
        <v>723</v>
      </c>
      <c r="C60" s="429" t="s">
        <v>423</v>
      </c>
      <c r="D60" s="430">
        <v>0</v>
      </c>
      <c r="E60" s="430">
        <v>120000</v>
      </c>
      <c r="F60" s="430">
        <v>13108297</v>
      </c>
    </row>
    <row r="61" spans="1:6" ht="16.5" customHeight="1">
      <c r="A61" s="450">
        <v>58</v>
      </c>
      <c r="B61" s="451" t="s">
        <v>724</v>
      </c>
      <c r="C61" s="452" t="s">
        <v>424</v>
      </c>
      <c r="D61" s="453">
        <v>0</v>
      </c>
      <c r="E61" s="453">
        <v>405640</v>
      </c>
      <c r="F61" s="453">
        <v>12702657</v>
      </c>
    </row>
    <row r="62" spans="1:6" ht="16.5" customHeight="1">
      <c r="A62" s="436">
        <v>59</v>
      </c>
      <c r="B62" s="396" t="s">
        <v>725</v>
      </c>
      <c r="C62" s="429" t="s">
        <v>425</v>
      </c>
      <c r="D62" s="430">
        <v>0</v>
      </c>
      <c r="E62" s="430">
        <v>347067</v>
      </c>
      <c r="F62" s="430">
        <v>12355590</v>
      </c>
    </row>
    <row r="63" spans="1:6" ht="16.5" customHeight="1">
      <c r="A63" s="450">
        <v>60</v>
      </c>
      <c r="B63" s="451" t="s">
        <v>726</v>
      </c>
      <c r="C63" s="452" t="s">
        <v>426</v>
      </c>
      <c r="D63" s="453">
        <v>0</v>
      </c>
      <c r="E63" s="453">
        <v>660000</v>
      </c>
      <c r="F63" s="453">
        <v>11695590</v>
      </c>
    </row>
    <row r="64" spans="1:6" ht="16.5" customHeight="1">
      <c r="A64" s="436">
        <v>61</v>
      </c>
      <c r="B64" s="396" t="s">
        <v>727</v>
      </c>
      <c r="C64" s="429" t="s">
        <v>427</v>
      </c>
      <c r="D64" s="430">
        <v>0</v>
      </c>
      <c r="E64" s="430">
        <v>23800</v>
      </c>
      <c r="F64" s="430">
        <v>11671790</v>
      </c>
    </row>
    <row r="65" spans="1:6" ht="16.5" customHeight="1">
      <c r="A65" s="450">
        <v>62</v>
      </c>
      <c r="B65" s="451" t="s">
        <v>728</v>
      </c>
      <c r="C65" s="452" t="s">
        <v>428</v>
      </c>
      <c r="D65" s="453">
        <v>0</v>
      </c>
      <c r="E65" s="453">
        <v>13800</v>
      </c>
      <c r="F65" s="453">
        <v>11657990</v>
      </c>
    </row>
    <row r="66" spans="1:6" ht="16.5" customHeight="1">
      <c r="A66" s="436">
        <v>63</v>
      </c>
      <c r="B66" s="396" t="s">
        <v>729</v>
      </c>
      <c r="C66" s="429" t="s">
        <v>429</v>
      </c>
      <c r="D66" s="430">
        <v>0</v>
      </c>
      <c r="E66" s="430">
        <v>23310</v>
      </c>
      <c r="F66" s="430">
        <v>11634680</v>
      </c>
    </row>
    <row r="67" spans="1:6" ht="16.5" customHeight="1">
      <c r="A67" s="450">
        <v>64</v>
      </c>
      <c r="B67" s="451"/>
      <c r="C67" s="435" t="s">
        <v>671</v>
      </c>
      <c r="D67" s="454">
        <v>0</v>
      </c>
      <c r="E67" s="454">
        <v>6375889</v>
      </c>
      <c r="F67" s="454">
        <v>-6375889</v>
      </c>
    </row>
    <row r="68" spans="1:6" ht="16.5" customHeight="1">
      <c r="A68" s="436">
        <v>65</v>
      </c>
      <c r="B68" s="396" t="s">
        <v>730</v>
      </c>
      <c r="C68" s="429" t="s">
        <v>430</v>
      </c>
      <c r="D68" s="430">
        <v>0</v>
      </c>
      <c r="E68" s="430">
        <v>217496</v>
      </c>
      <c r="F68" s="430">
        <v>11417184</v>
      </c>
    </row>
    <row r="69" spans="1:6" ht="16.5" customHeight="1">
      <c r="A69" s="450">
        <v>66</v>
      </c>
      <c r="B69" s="451" t="s">
        <v>731</v>
      </c>
      <c r="C69" s="452" t="s">
        <v>431</v>
      </c>
      <c r="D69" s="453">
        <v>0</v>
      </c>
      <c r="E69" s="453">
        <v>-23310</v>
      </c>
      <c r="F69" s="453">
        <v>11440494</v>
      </c>
    </row>
    <row r="70" spans="1:6" ht="16.5" customHeight="1">
      <c r="A70" s="436">
        <v>67</v>
      </c>
      <c r="B70" s="396" t="s">
        <v>732</v>
      </c>
      <c r="C70" s="429" t="s">
        <v>432</v>
      </c>
      <c r="D70" s="430">
        <v>0</v>
      </c>
      <c r="E70" s="430">
        <v>66000</v>
      </c>
      <c r="F70" s="430">
        <v>11374494</v>
      </c>
    </row>
    <row r="71" spans="1:6" ht="16.5" customHeight="1">
      <c r="A71" s="450">
        <v>68</v>
      </c>
      <c r="B71" s="451" t="s">
        <v>733</v>
      </c>
      <c r="C71" s="452" t="s">
        <v>433</v>
      </c>
      <c r="D71" s="453">
        <v>0</v>
      </c>
      <c r="E71" s="453">
        <v>11000</v>
      </c>
      <c r="F71" s="453">
        <v>11363494</v>
      </c>
    </row>
    <row r="72" spans="1:6" ht="16.5" customHeight="1">
      <c r="A72" s="436">
        <v>69</v>
      </c>
      <c r="B72" s="396" t="s">
        <v>734</v>
      </c>
      <c r="C72" s="429" t="s">
        <v>434</v>
      </c>
      <c r="D72" s="430">
        <v>0</v>
      </c>
      <c r="E72" s="430">
        <v>10000</v>
      </c>
      <c r="F72" s="430">
        <v>11353494</v>
      </c>
    </row>
    <row r="73" spans="1:6" ht="16.5" customHeight="1">
      <c r="A73" s="450">
        <v>70</v>
      </c>
      <c r="B73" s="451" t="s">
        <v>735</v>
      </c>
      <c r="C73" s="452" t="s">
        <v>435</v>
      </c>
      <c r="D73" s="453">
        <v>0</v>
      </c>
      <c r="E73" s="453">
        <v>40000</v>
      </c>
      <c r="F73" s="453">
        <v>11313494</v>
      </c>
    </row>
    <row r="74" spans="1:6" ht="16.5" customHeight="1">
      <c r="A74" s="436">
        <v>71</v>
      </c>
      <c r="B74" s="396" t="s">
        <v>736</v>
      </c>
      <c r="C74" s="429" t="s">
        <v>436</v>
      </c>
      <c r="D74" s="430">
        <v>0</v>
      </c>
      <c r="E74" s="430">
        <v>172270</v>
      </c>
      <c r="F74" s="430">
        <v>11141224</v>
      </c>
    </row>
    <row r="75" spans="1:6" ht="16.5" customHeight="1">
      <c r="A75" s="450">
        <v>72</v>
      </c>
      <c r="B75" s="451" t="s">
        <v>737</v>
      </c>
      <c r="C75" s="452" t="s">
        <v>417</v>
      </c>
      <c r="D75" s="453">
        <v>0</v>
      </c>
      <c r="E75" s="453">
        <v>50000</v>
      </c>
      <c r="F75" s="453">
        <v>11091224</v>
      </c>
    </row>
    <row r="76" spans="1:6" ht="16.5" customHeight="1">
      <c r="A76" s="436">
        <v>73</v>
      </c>
      <c r="B76" s="396" t="s">
        <v>738</v>
      </c>
      <c r="C76" s="429" t="s">
        <v>437</v>
      </c>
      <c r="D76" s="430">
        <v>0</v>
      </c>
      <c r="E76" s="430">
        <v>13000</v>
      </c>
      <c r="F76" s="430">
        <v>11078224</v>
      </c>
    </row>
    <row r="77" spans="1:6" ht="16.5" customHeight="1">
      <c r="A77" s="450">
        <v>74</v>
      </c>
      <c r="B77" s="451" t="s">
        <v>739</v>
      </c>
      <c r="C77" s="452" t="s">
        <v>438</v>
      </c>
      <c r="D77" s="453">
        <v>0</v>
      </c>
      <c r="E77" s="453">
        <v>38100</v>
      </c>
      <c r="F77" s="453">
        <v>11040124</v>
      </c>
    </row>
    <row r="78" spans="1:6" ht="16.5" customHeight="1">
      <c r="A78" s="436">
        <v>75</v>
      </c>
      <c r="B78" s="396" t="s">
        <v>740</v>
      </c>
      <c r="C78" s="429" t="s">
        <v>439</v>
      </c>
      <c r="D78" s="430">
        <v>0</v>
      </c>
      <c r="E78" s="430">
        <v>39830</v>
      </c>
      <c r="F78" s="430">
        <v>11000294</v>
      </c>
    </row>
    <row r="79" spans="1:6" ht="16.5" customHeight="1">
      <c r="A79" s="450">
        <v>76</v>
      </c>
      <c r="B79" s="451" t="s">
        <v>741</v>
      </c>
      <c r="C79" s="452" t="s">
        <v>440</v>
      </c>
      <c r="D79" s="453">
        <v>0</v>
      </c>
      <c r="E79" s="453">
        <v>10070</v>
      </c>
      <c r="F79" s="453">
        <v>10990224</v>
      </c>
    </row>
    <row r="80" spans="1:6" ht="16.5" customHeight="1">
      <c r="A80" s="436">
        <v>77</v>
      </c>
      <c r="B80" s="396" t="s">
        <v>742</v>
      </c>
      <c r="C80" s="429" t="s">
        <v>441</v>
      </c>
      <c r="D80" s="430">
        <v>0</v>
      </c>
      <c r="E80" s="430">
        <v>2528000</v>
      </c>
      <c r="F80" s="430">
        <v>8462224</v>
      </c>
    </row>
    <row r="81" spans="1:6" ht="16.5" customHeight="1">
      <c r="A81" s="450">
        <v>78</v>
      </c>
      <c r="B81" s="451" t="s">
        <v>742</v>
      </c>
      <c r="C81" s="452" t="s">
        <v>442</v>
      </c>
      <c r="D81" s="453">
        <v>0</v>
      </c>
      <c r="E81" s="453">
        <v>120000</v>
      </c>
      <c r="F81" s="453">
        <v>8342224</v>
      </c>
    </row>
    <row r="82" spans="1:6" ht="16.5" customHeight="1">
      <c r="A82" s="436">
        <v>79</v>
      </c>
      <c r="B82" s="396" t="s">
        <v>743</v>
      </c>
      <c r="C82" s="429" t="s">
        <v>443</v>
      </c>
      <c r="D82" s="430">
        <v>0</v>
      </c>
      <c r="E82" s="430">
        <v>256010</v>
      </c>
      <c r="F82" s="430">
        <v>8086214</v>
      </c>
    </row>
    <row r="83" spans="1:6" ht="16.5" customHeight="1">
      <c r="A83" s="450">
        <v>80</v>
      </c>
      <c r="B83" s="451" t="s">
        <v>744</v>
      </c>
      <c r="C83" s="452" t="s">
        <v>444</v>
      </c>
      <c r="D83" s="453">
        <v>0</v>
      </c>
      <c r="E83" s="453">
        <v>220667</v>
      </c>
      <c r="F83" s="453">
        <v>7865547</v>
      </c>
    </row>
    <row r="84" spans="1:6" ht="16.5" customHeight="1">
      <c r="A84" s="436">
        <v>81</v>
      </c>
      <c r="B84" s="396" t="s">
        <v>745</v>
      </c>
      <c r="C84" s="429" t="s">
        <v>445</v>
      </c>
      <c r="D84" s="430">
        <v>0</v>
      </c>
      <c r="E84" s="430">
        <v>58410</v>
      </c>
      <c r="F84" s="430">
        <v>7807137</v>
      </c>
    </row>
    <row r="85" spans="1:6" ht="16.5" customHeight="1">
      <c r="A85" s="450">
        <v>82</v>
      </c>
      <c r="B85" s="451" t="s">
        <v>746</v>
      </c>
      <c r="C85" s="452" t="s">
        <v>446</v>
      </c>
      <c r="D85" s="453">
        <v>0</v>
      </c>
      <c r="E85" s="453">
        <v>1693850</v>
      </c>
      <c r="F85" s="453">
        <v>6113287</v>
      </c>
    </row>
    <row r="86" spans="1:6" ht="16.5" customHeight="1">
      <c r="A86" s="436">
        <v>83</v>
      </c>
      <c r="B86" s="396" t="s">
        <v>747</v>
      </c>
      <c r="C86" s="429" t="s">
        <v>447</v>
      </c>
      <c r="D86" s="430">
        <v>0</v>
      </c>
      <c r="E86" s="430">
        <v>5640</v>
      </c>
      <c r="F86" s="430">
        <v>6107647</v>
      </c>
    </row>
    <row r="87" spans="1:6" ht="16.5" customHeight="1">
      <c r="A87" s="450">
        <v>84</v>
      </c>
      <c r="B87" s="451" t="s">
        <v>748</v>
      </c>
      <c r="C87" s="452" t="s">
        <v>448</v>
      </c>
      <c r="D87" s="453">
        <v>0</v>
      </c>
      <c r="E87" s="453">
        <v>164630</v>
      </c>
      <c r="F87" s="453">
        <v>5943017</v>
      </c>
    </row>
    <row r="88" spans="1:6" ht="16.5" customHeight="1">
      <c r="A88" s="436">
        <v>85</v>
      </c>
      <c r="B88" s="396" t="s">
        <v>749</v>
      </c>
      <c r="C88" s="429" t="s">
        <v>449</v>
      </c>
      <c r="D88" s="430">
        <v>0</v>
      </c>
      <c r="E88" s="430">
        <v>4868</v>
      </c>
      <c r="F88" s="430">
        <v>5938149</v>
      </c>
    </row>
    <row r="89" spans="1:6" ht="16.5" customHeight="1">
      <c r="A89" s="450">
        <v>86</v>
      </c>
      <c r="B89" s="451" t="s">
        <v>750</v>
      </c>
      <c r="C89" s="452" t="s">
        <v>450</v>
      </c>
      <c r="D89" s="453">
        <v>0</v>
      </c>
      <c r="E89" s="453">
        <v>141154</v>
      </c>
      <c r="F89" s="453">
        <v>5796995</v>
      </c>
    </row>
    <row r="90" spans="1:6" ht="16.5" customHeight="1">
      <c r="A90" s="436">
        <v>87</v>
      </c>
      <c r="B90" s="396" t="s">
        <v>751</v>
      </c>
      <c r="C90" s="429" t="s">
        <v>451</v>
      </c>
      <c r="D90" s="430">
        <v>0</v>
      </c>
      <c r="E90" s="430">
        <v>1320000</v>
      </c>
      <c r="F90" s="430">
        <v>4476995</v>
      </c>
    </row>
    <row r="91" spans="1:6" ht="16.5" customHeight="1">
      <c r="A91" s="450">
        <v>88</v>
      </c>
      <c r="B91" s="451" t="s">
        <v>752</v>
      </c>
      <c r="C91" s="452" t="s">
        <v>452</v>
      </c>
      <c r="D91" s="453">
        <v>0</v>
      </c>
      <c r="E91" s="453">
        <v>660000</v>
      </c>
      <c r="F91" s="453">
        <v>3816995</v>
      </c>
    </row>
    <row r="92" spans="1:6" ht="16.5" customHeight="1">
      <c r="A92" s="436">
        <v>89</v>
      </c>
      <c r="B92" s="396" t="s">
        <v>753</v>
      </c>
      <c r="C92" s="429" t="s">
        <v>453</v>
      </c>
      <c r="D92" s="430">
        <v>0</v>
      </c>
      <c r="E92" s="430">
        <v>-1320000</v>
      </c>
      <c r="F92" s="430">
        <v>5136995</v>
      </c>
    </row>
    <row r="93" spans="1:6" ht="16.5" customHeight="1">
      <c r="A93" s="450">
        <v>90</v>
      </c>
      <c r="B93" s="451" t="s">
        <v>754</v>
      </c>
      <c r="C93" s="452" t="s">
        <v>454</v>
      </c>
      <c r="D93" s="453">
        <v>0</v>
      </c>
      <c r="E93" s="453">
        <v>107000</v>
      </c>
      <c r="F93" s="453">
        <v>5029995</v>
      </c>
    </row>
    <row r="94" spans="1:6" ht="16.5" customHeight="1">
      <c r="A94" s="436">
        <v>91</v>
      </c>
      <c r="B94" s="396"/>
      <c r="C94" s="428" t="s">
        <v>671</v>
      </c>
      <c r="D94" s="455">
        <v>0</v>
      </c>
      <c r="E94" s="455">
        <v>6604685</v>
      </c>
      <c r="F94" s="455">
        <v>-6604685</v>
      </c>
    </row>
    <row r="95" spans="1:6" ht="16.5" customHeight="1">
      <c r="A95" s="450">
        <v>92</v>
      </c>
      <c r="B95" s="451" t="s">
        <v>755</v>
      </c>
      <c r="C95" s="452" t="s">
        <v>417</v>
      </c>
      <c r="D95" s="453">
        <v>0</v>
      </c>
      <c r="E95" s="453">
        <v>30000</v>
      </c>
      <c r="F95" s="453">
        <v>4999995</v>
      </c>
    </row>
    <row r="96" spans="1:6" ht="16.5" customHeight="1">
      <c r="A96" s="436">
        <v>93</v>
      </c>
      <c r="B96" s="396" t="s">
        <v>756</v>
      </c>
      <c r="C96" s="429" t="s">
        <v>455</v>
      </c>
      <c r="D96" s="430">
        <v>0</v>
      </c>
      <c r="E96" s="430">
        <v>66000</v>
      </c>
      <c r="F96" s="430">
        <v>4933995</v>
      </c>
    </row>
    <row r="97" spans="1:6" ht="16.5" customHeight="1">
      <c r="A97" s="450">
        <v>94</v>
      </c>
      <c r="B97" s="451" t="s">
        <v>757</v>
      </c>
      <c r="C97" s="452" t="s">
        <v>417</v>
      </c>
      <c r="D97" s="453">
        <v>0</v>
      </c>
      <c r="E97" s="453">
        <v>50000</v>
      </c>
      <c r="F97" s="453">
        <v>4883995</v>
      </c>
    </row>
    <row r="98" spans="1:6" ht="16.5" customHeight="1">
      <c r="A98" s="436">
        <v>95</v>
      </c>
      <c r="B98" s="396" t="s">
        <v>758</v>
      </c>
      <c r="C98" s="429" t="s">
        <v>456</v>
      </c>
      <c r="D98" s="430">
        <v>0</v>
      </c>
      <c r="E98" s="430">
        <v>37000</v>
      </c>
      <c r="F98" s="430">
        <v>4846995</v>
      </c>
    </row>
    <row r="99" spans="1:6" ht="16.5" customHeight="1">
      <c r="A99" s="450">
        <v>96</v>
      </c>
      <c r="B99" s="451" t="s">
        <v>759</v>
      </c>
      <c r="C99" s="452" t="s">
        <v>457</v>
      </c>
      <c r="D99" s="453">
        <v>0</v>
      </c>
      <c r="E99" s="453">
        <v>109720</v>
      </c>
      <c r="F99" s="453">
        <v>4737275</v>
      </c>
    </row>
    <row r="100" spans="1:6" ht="16.5" customHeight="1">
      <c r="A100" s="436">
        <v>97</v>
      </c>
      <c r="B100" s="396" t="s">
        <v>760</v>
      </c>
      <c r="C100" s="429" t="s">
        <v>435</v>
      </c>
      <c r="D100" s="430">
        <v>0</v>
      </c>
      <c r="E100" s="430">
        <v>30000</v>
      </c>
      <c r="F100" s="430">
        <v>4707275</v>
      </c>
    </row>
    <row r="101" spans="1:6" ht="16.5" customHeight="1">
      <c r="A101" s="450">
        <v>98</v>
      </c>
      <c r="B101" s="451" t="s">
        <v>761</v>
      </c>
      <c r="C101" s="452" t="s">
        <v>458</v>
      </c>
      <c r="D101" s="453">
        <v>0</v>
      </c>
      <c r="E101" s="453">
        <v>33000</v>
      </c>
      <c r="F101" s="453">
        <v>4674275</v>
      </c>
    </row>
    <row r="102" spans="1:6" ht="16.5" customHeight="1">
      <c r="A102" s="436">
        <v>99</v>
      </c>
      <c r="B102" s="396" t="s">
        <v>762</v>
      </c>
      <c r="C102" s="429" t="s">
        <v>417</v>
      </c>
      <c r="D102" s="430">
        <v>0</v>
      </c>
      <c r="E102" s="430">
        <v>50000</v>
      </c>
      <c r="F102" s="430">
        <v>4624275</v>
      </c>
    </row>
    <row r="103" spans="1:6" ht="16.5" customHeight="1">
      <c r="A103" s="450">
        <v>100</v>
      </c>
      <c r="B103" s="451" t="s">
        <v>763</v>
      </c>
      <c r="C103" s="452" t="s">
        <v>459</v>
      </c>
      <c r="D103" s="453">
        <v>0</v>
      </c>
      <c r="E103" s="453">
        <v>8480</v>
      </c>
      <c r="F103" s="453">
        <v>4615795</v>
      </c>
    </row>
    <row r="104" spans="1:6" ht="16.5" customHeight="1">
      <c r="A104" s="436">
        <v>101</v>
      </c>
      <c r="B104" s="396" t="s">
        <v>764</v>
      </c>
      <c r="C104" s="429" t="s">
        <v>460</v>
      </c>
      <c r="D104" s="430">
        <v>0</v>
      </c>
      <c r="E104" s="430">
        <v>52680</v>
      </c>
      <c r="F104" s="430">
        <v>4563115</v>
      </c>
    </row>
    <row r="105" spans="1:6" ht="16.5" customHeight="1">
      <c r="A105" s="450">
        <v>102</v>
      </c>
      <c r="B105" s="451" t="s">
        <v>765</v>
      </c>
      <c r="C105" s="452" t="s">
        <v>461</v>
      </c>
      <c r="D105" s="453">
        <v>0</v>
      </c>
      <c r="E105" s="453">
        <v>39600</v>
      </c>
      <c r="F105" s="453">
        <v>4523515</v>
      </c>
    </row>
    <row r="106" spans="1:6" ht="16.5" customHeight="1">
      <c r="A106" s="436">
        <v>103</v>
      </c>
      <c r="B106" s="396" t="s">
        <v>766</v>
      </c>
      <c r="C106" s="429" t="s">
        <v>462</v>
      </c>
      <c r="D106" s="430">
        <v>11856000</v>
      </c>
      <c r="E106" s="430">
        <v>0</v>
      </c>
      <c r="F106" s="430">
        <v>16379515</v>
      </c>
    </row>
    <row r="107" spans="1:6" ht="16.5" customHeight="1">
      <c r="A107" s="450">
        <v>104</v>
      </c>
      <c r="B107" s="451" t="s">
        <v>767</v>
      </c>
      <c r="C107" s="452" t="s">
        <v>463</v>
      </c>
      <c r="D107" s="453">
        <v>10048000</v>
      </c>
      <c r="E107" s="453">
        <v>0</v>
      </c>
      <c r="F107" s="453">
        <v>26427515</v>
      </c>
    </row>
    <row r="108" spans="1:6" ht="16.5" customHeight="1">
      <c r="A108" s="436">
        <v>105</v>
      </c>
      <c r="B108" s="396" t="s">
        <v>768</v>
      </c>
      <c r="C108" s="429" t="s">
        <v>464</v>
      </c>
      <c r="D108" s="430">
        <v>0</v>
      </c>
      <c r="E108" s="430">
        <v>2528000</v>
      </c>
      <c r="F108" s="430">
        <v>23899515</v>
      </c>
    </row>
    <row r="109" spans="1:6" ht="16.5" customHeight="1">
      <c r="A109" s="450">
        <v>106</v>
      </c>
      <c r="B109" s="451" t="s">
        <v>768</v>
      </c>
      <c r="C109" s="452" t="s">
        <v>465</v>
      </c>
      <c r="D109" s="453">
        <v>0</v>
      </c>
      <c r="E109" s="453">
        <v>120000</v>
      </c>
      <c r="F109" s="453">
        <v>23779515</v>
      </c>
    </row>
    <row r="110" spans="1:6" ht="16.5" customHeight="1">
      <c r="A110" s="436">
        <v>107</v>
      </c>
      <c r="B110" s="396" t="s">
        <v>769</v>
      </c>
      <c r="C110" s="429" t="s">
        <v>466</v>
      </c>
      <c r="D110" s="430">
        <v>0</v>
      </c>
      <c r="E110" s="430">
        <v>257370</v>
      </c>
      <c r="F110" s="430">
        <v>23522145</v>
      </c>
    </row>
    <row r="111" spans="1:6" ht="16.5" customHeight="1">
      <c r="A111" s="450">
        <v>108</v>
      </c>
      <c r="B111" s="451" t="s">
        <v>770</v>
      </c>
      <c r="C111" s="452" t="s">
        <v>467</v>
      </c>
      <c r="D111" s="453">
        <v>0</v>
      </c>
      <c r="E111" s="453">
        <v>220667</v>
      </c>
      <c r="F111" s="453">
        <v>23301478</v>
      </c>
    </row>
    <row r="112" spans="1:6" ht="16.5" customHeight="1">
      <c r="A112" s="436">
        <v>109</v>
      </c>
      <c r="B112" s="396" t="s">
        <v>771</v>
      </c>
      <c r="C112" s="429" t="s">
        <v>468</v>
      </c>
      <c r="D112" s="430">
        <v>0</v>
      </c>
      <c r="E112" s="430">
        <v>1693850</v>
      </c>
      <c r="F112" s="430">
        <v>21607628</v>
      </c>
    </row>
    <row r="113" spans="1:6" ht="16.5" customHeight="1">
      <c r="A113" s="450">
        <v>110</v>
      </c>
      <c r="B113" s="451" t="s">
        <v>772</v>
      </c>
      <c r="C113" s="452" t="s">
        <v>469</v>
      </c>
      <c r="D113" s="453">
        <v>0</v>
      </c>
      <c r="E113" s="453">
        <v>164630</v>
      </c>
      <c r="F113" s="453">
        <v>21442998</v>
      </c>
    </row>
    <row r="114" spans="1:6" ht="16.5" customHeight="1">
      <c r="A114" s="436">
        <v>111</v>
      </c>
      <c r="B114" s="396" t="s">
        <v>773</v>
      </c>
      <c r="C114" s="429" t="s">
        <v>470</v>
      </c>
      <c r="D114" s="430">
        <v>0</v>
      </c>
      <c r="E114" s="430">
        <v>141154</v>
      </c>
      <c r="F114" s="430">
        <v>21301844</v>
      </c>
    </row>
    <row r="115" spans="1:6" ht="16.5" customHeight="1">
      <c r="A115" s="450">
        <v>112</v>
      </c>
      <c r="B115" s="451" t="s">
        <v>774</v>
      </c>
      <c r="C115" s="452" t="s">
        <v>471</v>
      </c>
      <c r="D115" s="453">
        <v>0</v>
      </c>
      <c r="E115" s="453">
        <v>660000</v>
      </c>
      <c r="F115" s="453">
        <v>20641844</v>
      </c>
    </row>
    <row r="116" spans="1:6" ht="16.5" customHeight="1">
      <c r="A116" s="436">
        <v>113</v>
      </c>
      <c r="B116" s="396" t="s">
        <v>775</v>
      </c>
      <c r="C116" s="429" t="s">
        <v>417</v>
      </c>
      <c r="D116" s="430">
        <v>0</v>
      </c>
      <c r="E116" s="430">
        <v>50000</v>
      </c>
      <c r="F116" s="430">
        <v>20591844</v>
      </c>
    </row>
    <row r="117" spans="1:6" ht="16.5" customHeight="1">
      <c r="A117" s="450">
        <v>114</v>
      </c>
      <c r="B117" s="451" t="s">
        <v>776</v>
      </c>
      <c r="C117" s="452" t="s">
        <v>472</v>
      </c>
      <c r="D117" s="453">
        <v>0</v>
      </c>
      <c r="E117" s="453">
        <v>30000</v>
      </c>
      <c r="F117" s="453">
        <v>20561844</v>
      </c>
    </row>
    <row r="118" spans="1:6" ht="16.5" customHeight="1">
      <c r="A118" s="436">
        <v>115</v>
      </c>
      <c r="B118" s="396"/>
      <c r="C118" s="428" t="s">
        <v>671</v>
      </c>
      <c r="D118" s="455">
        <v>21904000</v>
      </c>
      <c r="E118" s="455">
        <v>6372151</v>
      </c>
      <c r="F118" s="455">
        <v>15531849</v>
      </c>
    </row>
    <row r="119" spans="1:6" ht="16.5" customHeight="1">
      <c r="A119" s="450">
        <v>116</v>
      </c>
      <c r="B119" s="451" t="s">
        <v>777</v>
      </c>
      <c r="C119" s="452" t="s">
        <v>435</v>
      </c>
      <c r="D119" s="453">
        <v>0</v>
      </c>
      <c r="E119" s="453">
        <v>50000</v>
      </c>
      <c r="F119" s="453">
        <v>20511844</v>
      </c>
    </row>
    <row r="120" spans="1:6" ht="16.5" customHeight="1">
      <c r="A120" s="436">
        <v>117</v>
      </c>
      <c r="B120" s="396" t="s">
        <v>778</v>
      </c>
      <c r="C120" s="429" t="s">
        <v>417</v>
      </c>
      <c r="D120" s="430">
        <v>0</v>
      </c>
      <c r="E120" s="430">
        <v>50000</v>
      </c>
      <c r="F120" s="430">
        <v>20461844</v>
      </c>
    </row>
    <row r="121" spans="1:6" ht="16.5" customHeight="1">
      <c r="A121" s="450">
        <v>118</v>
      </c>
      <c r="B121" s="451" t="s">
        <v>779</v>
      </c>
      <c r="C121" s="452" t="s">
        <v>473</v>
      </c>
      <c r="D121" s="453">
        <v>0</v>
      </c>
      <c r="E121" s="453">
        <v>66000</v>
      </c>
      <c r="F121" s="453">
        <v>20395844</v>
      </c>
    </row>
    <row r="122" spans="1:6" ht="16.5" customHeight="1">
      <c r="A122" s="436">
        <v>119</v>
      </c>
      <c r="B122" s="396" t="s">
        <v>780</v>
      </c>
      <c r="C122" s="429" t="s">
        <v>474</v>
      </c>
      <c r="D122" s="430">
        <v>0</v>
      </c>
      <c r="E122" s="430">
        <v>106040</v>
      </c>
      <c r="F122" s="430">
        <v>20289804</v>
      </c>
    </row>
    <row r="123" spans="1:6" ht="16.5" customHeight="1">
      <c r="A123" s="450">
        <v>120</v>
      </c>
      <c r="B123" s="451" t="s">
        <v>781</v>
      </c>
      <c r="C123" s="452" t="s">
        <v>475</v>
      </c>
      <c r="D123" s="453">
        <v>0</v>
      </c>
      <c r="E123" s="453">
        <v>16430</v>
      </c>
      <c r="F123" s="453">
        <v>20273374</v>
      </c>
    </row>
    <row r="124" spans="1:6" ht="16.5" customHeight="1">
      <c r="A124" s="436">
        <v>121</v>
      </c>
      <c r="B124" s="396" t="s">
        <v>782</v>
      </c>
      <c r="C124" s="429" t="s">
        <v>476</v>
      </c>
      <c r="D124" s="430">
        <v>0</v>
      </c>
      <c r="E124" s="430">
        <v>42970</v>
      </c>
      <c r="F124" s="430">
        <v>20230404</v>
      </c>
    </row>
    <row r="125" spans="1:6" ht="16.5" customHeight="1">
      <c r="A125" s="450">
        <v>122</v>
      </c>
      <c r="B125" s="451" t="s">
        <v>783</v>
      </c>
      <c r="C125" s="452" t="s">
        <v>417</v>
      </c>
      <c r="D125" s="453">
        <v>0</v>
      </c>
      <c r="E125" s="453">
        <v>40000</v>
      </c>
      <c r="F125" s="453">
        <v>20190404</v>
      </c>
    </row>
    <row r="126" spans="1:6" ht="16.5" customHeight="1">
      <c r="A126" s="436">
        <v>123</v>
      </c>
      <c r="B126" s="396" t="s">
        <v>784</v>
      </c>
      <c r="C126" s="429" t="s">
        <v>477</v>
      </c>
      <c r="D126" s="430">
        <v>0</v>
      </c>
      <c r="E126" s="430">
        <v>50000</v>
      </c>
      <c r="F126" s="430">
        <v>20140404</v>
      </c>
    </row>
    <row r="127" spans="1:6" ht="16.5" customHeight="1">
      <c r="A127" s="450">
        <v>124</v>
      </c>
      <c r="B127" s="451" t="s">
        <v>785</v>
      </c>
      <c r="C127" s="452" t="s">
        <v>478</v>
      </c>
      <c r="D127" s="453">
        <v>100000</v>
      </c>
      <c r="E127" s="453">
        <v>0</v>
      </c>
      <c r="F127" s="453">
        <v>20240404</v>
      </c>
    </row>
    <row r="128" spans="1:6" ht="16.5" customHeight="1">
      <c r="A128" s="436">
        <v>125</v>
      </c>
      <c r="B128" s="396" t="s">
        <v>786</v>
      </c>
      <c r="C128" s="429" t="s">
        <v>435</v>
      </c>
      <c r="D128" s="430">
        <v>0</v>
      </c>
      <c r="E128" s="430">
        <v>50000</v>
      </c>
      <c r="F128" s="430">
        <v>20190404</v>
      </c>
    </row>
    <row r="129" spans="1:6" ht="16.5" customHeight="1">
      <c r="A129" s="450">
        <v>126</v>
      </c>
      <c r="B129" s="451" t="s">
        <v>787</v>
      </c>
      <c r="C129" s="452" t="s">
        <v>479</v>
      </c>
      <c r="D129" s="453">
        <v>0</v>
      </c>
      <c r="E129" s="453">
        <v>2528000</v>
      </c>
      <c r="F129" s="453">
        <v>17662404</v>
      </c>
    </row>
    <row r="130" spans="1:6" ht="16.5" customHeight="1">
      <c r="A130" s="436">
        <v>127</v>
      </c>
      <c r="B130" s="396" t="s">
        <v>787</v>
      </c>
      <c r="C130" s="429" t="s">
        <v>480</v>
      </c>
      <c r="D130" s="430">
        <v>0</v>
      </c>
      <c r="E130" s="430">
        <v>120000</v>
      </c>
      <c r="F130" s="430">
        <v>17542404</v>
      </c>
    </row>
    <row r="131" spans="1:6" ht="16.5" customHeight="1">
      <c r="A131" s="450">
        <v>128</v>
      </c>
      <c r="B131" s="451" t="s">
        <v>788</v>
      </c>
      <c r="C131" s="452" t="s">
        <v>481</v>
      </c>
      <c r="D131" s="453">
        <v>0</v>
      </c>
      <c r="E131" s="453">
        <v>220667</v>
      </c>
      <c r="F131" s="453">
        <v>17321737</v>
      </c>
    </row>
    <row r="132" spans="1:6" ht="16.5" customHeight="1">
      <c r="A132" s="436">
        <v>129</v>
      </c>
      <c r="B132" s="396" t="s">
        <v>789</v>
      </c>
      <c r="C132" s="429" t="s">
        <v>482</v>
      </c>
      <c r="D132" s="430">
        <v>0</v>
      </c>
      <c r="E132" s="430">
        <v>1693850</v>
      </c>
      <c r="F132" s="430">
        <v>15627887</v>
      </c>
    </row>
    <row r="133" spans="1:6" ht="16.5" customHeight="1">
      <c r="A133" s="450">
        <v>130</v>
      </c>
      <c r="B133" s="451" t="s">
        <v>790</v>
      </c>
      <c r="C133" s="452" t="s">
        <v>483</v>
      </c>
      <c r="D133" s="453">
        <v>0</v>
      </c>
      <c r="E133" s="453">
        <v>164630</v>
      </c>
      <c r="F133" s="453">
        <v>15463257</v>
      </c>
    </row>
    <row r="134" spans="1:6" ht="16.5" customHeight="1">
      <c r="A134" s="436">
        <v>131</v>
      </c>
      <c r="B134" s="396" t="s">
        <v>791</v>
      </c>
      <c r="C134" s="429" t="s">
        <v>484</v>
      </c>
      <c r="D134" s="430">
        <v>0</v>
      </c>
      <c r="E134" s="430">
        <v>141154</v>
      </c>
      <c r="F134" s="430">
        <v>15322103</v>
      </c>
    </row>
    <row r="135" spans="1:6" ht="16.5" customHeight="1">
      <c r="A135" s="450">
        <v>132</v>
      </c>
      <c r="B135" s="451" t="s">
        <v>792</v>
      </c>
      <c r="C135" s="452" t="s">
        <v>485</v>
      </c>
      <c r="D135" s="453">
        <v>0</v>
      </c>
      <c r="E135" s="453">
        <v>660000</v>
      </c>
      <c r="F135" s="453">
        <v>14662103</v>
      </c>
    </row>
    <row r="136" spans="1:6" ht="16.5" customHeight="1">
      <c r="A136" s="436">
        <v>133</v>
      </c>
      <c r="B136" s="396" t="s">
        <v>793</v>
      </c>
      <c r="C136" s="429" t="s">
        <v>486</v>
      </c>
      <c r="D136" s="430">
        <v>0</v>
      </c>
      <c r="E136" s="430">
        <v>184000</v>
      </c>
      <c r="F136" s="430">
        <v>14478103</v>
      </c>
    </row>
    <row r="137" spans="1:6" ht="16.5" customHeight="1">
      <c r="A137" s="450">
        <v>134</v>
      </c>
      <c r="B137" s="451" t="s">
        <v>794</v>
      </c>
      <c r="C137" s="452" t="s">
        <v>487</v>
      </c>
      <c r="D137" s="453">
        <v>0</v>
      </c>
      <c r="E137" s="453">
        <v>257370</v>
      </c>
      <c r="F137" s="453">
        <v>14220733</v>
      </c>
    </row>
    <row r="138" spans="1:6" ht="16.5" customHeight="1">
      <c r="A138" s="436">
        <v>135</v>
      </c>
      <c r="B138" s="396"/>
      <c r="C138" s="428" t="s">
        <v>671</v>
      </c>
      <c r="D138" s="455">
        <v>100000</v>
      </c>
      <c r="E138" s="455">
        <v>6441111</v>
      </c>
      <c r="F138" s="455">
        <v>-6341111</v>
      </c>
    </row>
    <row r="139" spans="1:6" ht="16.5" customHeight="1">
      <c r="A139" s="450">
        <v>136</v>
      </c>
      <c r="B139" s="451" t="s">
        <v>795</v>
      </c>
      <c r="C139" s="452" t="s">
        <v>488</v>
      </c>
      <c r="D139" s="453">
        <v>0</v>
      </c>
      <c r="E139" s="453">
        <v>50000</v>
      </c>
      <c r="F139" s="453">
        <v>14170733</v>
      </c>
    </row>
    <row r="140" spans="1:6" ht="16.5" customHeight="1">
      <c r="A140" s="436">
        <v>137</v>
      </c>
      <c r="B140" s="396" t="s">
        <v>796</v>
      </c>
      <c r="C140" s="429" t="s">
        <v>488</v>
      </c>
      <c r="D140" s="430">
        <v>0</v>
      </c>
      <c r="E140" s="430">
        <v>50000</v>
      </c>
      <c r="F140" s="430">
        <v>14120733</v>
      </c>
    </row>
    <row r="141" spans="1:6" ht="16.5" customHeight="1">
      <c r="A141" s="450">
        <v>138</v>
      </c>
      <c r="B141" s="451" t="s">
        <v>797</v>
      </c>
      <c r="C141" s="452" t="s">
        <v>417</v>
      </c>
      <c r="D141" s="453">
        <v>0</v>
      </c>
      <c r="E141" s="453">
        <v>50000</v>
      </c>
      <c r="F141" s="453">
        <v>14070733</v>
      </c>
    </row>
    <row r="142" spans="1:6" ht="16.5" customHeight="1">
      <c r="A142" s="436">
        <v>139</v>
      </c>
      <c r="B142" s="396" t="s">
        <v>798</v>
      </c>
      <c r="C142" s="429" t="s">
        <v>456</v>
      </c>
      <c r="D142" s="430">
        <v>0</v>
      </c>
      <c r="E142" s="430">
        <v>98200</v>
      </c>
      <c r="F142" s="430">
        <v>13972533</v>
      </c>
    </row>
    <row r="143" spans="1:6" ht="16.5" customHeight="1">
      <c r="A143" s="450">
        <v>140</v>
      </c>
      <c r="B143" s="451" t="s">
        <v>799</v>
      </c>
      <c r="C143" s="452" t="s">
        <v>489</v>
      </c>
      <c r="D143" s="453">
        <v>0</v>
      </c>
      <c r="E143" s="453">
        <v>50000</v>
      </c>
      <c r="F143" s="453">
        <v>13922533</v>
      </c>
    </row>
    <row r="144" spans="1:6" ht="16.5" customHeight="1">
      <c r="A144" s="436">
        <v>141</v>
      </c>
      <c r="B144" s="396" t="s">
        <v>800</v>
      </c>
      <c r="C144" s="429" t="s">
        <v>417</v>
      </c>
      <c r="D144" s="430">
        <v>0</v>
      </c>
      <c r="E144" s="430">
        <v>50000</v>
      </c>
      <c r="F144" s="430">
        <v>13872533</v>
      </c>
    </row>
    <row r="145" spans="1:6" ht="16.5" customHeight="1">
      <c r="A145" s="450">
        <v>142</v>
      </c>
      <c r="B145" s="451" t="s">
        <v>801</v>
      </c>
      <c r="C145" s="452" t="s">
        <v>490</v>
      </c>
      <c r="D145" s="453">
        <v>0</v>
      </c>
      <c r="E145" s="453">
        <v>93740</v>
      </c>
      <c r="F145" s="453">
        <v>13778793</v>
      </c>
    </row>
    <row r="146" spans="1:6" ht="16.5" customHeight="1">
      <c r="A146" s="436">
        <v>143</v>
      </c>
      <c r="B146" s="396" t="s">
        <v>802</v>
      </c>
      <c r="C146" s="429" t="s">
        <v>456</v>
      </c>
      <c r="D146" s="430">
        <v>0</v>
      </c>
      <c r="E146" s="430">
        <v>99600</v>
      </c>
      <c r="F146" s="430">
        <v>13679193</v>
      </c>
    </row>
    <row r="147" spans="1:6" ht="16.5" customHeight="1">
      <c r="A147" s="450">
        <v>144</v>
      </c>
      <c r="B147" s="451" t="s">
        <v>803</v>
      </c>
      <c r="C147" s="452" t="s">
        <v>491</v>
      </c>
      <c r="D147" s="453">
        <v>0</v>
      </c>
      <c r="E147" s="453">
        <v>623970</v>
      </c>
      <c r="F147" s="453">
        <v>13055223</v>
      </c>
    </row>
    <row r="148" spans="1:6" ht="16.5" customHeight="1">
      <c r="A148" s="436">
        <v>145</v>
      </c>
      <c r="B148" s="396" t="s">
        <v>804</v>
      </c>
      <c r="C148" s="429" t="s">
        <v>492</v>
      </c>
      <c r="D148" s="430">
        <v>0</v>
      </c>
      <c r="E148" s="430">
        <v>18020</v>
      </c>
      <c r="F148" s="430">
        <v>13037203</v>
      </c>
    </row>
    <row r="149" spans="1:6" ht="16.5" customHeight="1">
      <c r="A149" s="450">
        <v>146</v>
      </c>
      <c r="B149" s="451" t="s">
        <v>805</v>
      </c>
      <c r="C149" s="452" t="s">
        <v>493</v>
      </c>
      <c r="D149" s="453">
        <v>0</v>
      </c>
      <c r="E149" s="453">
        <v>49720</v>
      </c>
      <c r="F149" s="453">
        <v>12987483</v>
      </c>
    </row>
    <row r="150" spans="1:6" ht="16.5" customHeight="1">
      <c r="A150" s="436">
        <v>147</v>
      </c>
      <c r="B150" s="396" t="s">
        <v>806</v>
      </c>
      <c r="C150" s="429" t="s">
        <v>434</v>
      </c>
      <c r="D150" s="430">
        <v>0</v>
      </c>
      <c r="E150" s="430">
        <v>5000</v>
      </c>
      <c r="F150" s="430">
        <v>12982483</v>
      </c>
    </row>
    <row r="151" spans="1:6" ht="16.5" customHeight="1">
      <c r="A151" s="450">
        <v>148</v>
      </c>
      <c r="B151" s="451" t="s">
        <v>807</v>
      </c>
      <c r="C151" s="452" t="s">
        <v>417</v>
      </c>
      <c r="D151" s="453">
        <v>0</v>
      </c>
      <c r="E151" s="453">
        <v>50000</v>
      </c>
      <c r="F151" s="453">
        <v>12932483</v>
      </c>
    </row>
    <row r="152" spans="1:6" ht="16.5" customHeight="1">
      <c r="A152" s="436">
        <v>149</v>
      </c>
      <c r="B152" s="396" t="s">
        <v>808</v>
      </c>
      <c r="C152" s="429" t="s">
        <v>494</v>
      </c>
      <c r="D152" s="430">
        <v>0</v>
      </c>
      <c r="E152" s="430">
        <v>77000</v>
      </c>
      <c r="F152" s="430">
        <v>12855483</v>
      </c>
    </row>
    <row r="153" spans="1:6" ht="16.5" customHeight="1">
      <c r="A153" s="450">
        <v>150</v>
      </c>
      <c r="B153" s="451" t="s">
        <v>809</v>
      </c>
      <c r="C153" s="452" t="s">
        <v>495</v>
      </c>
      <c r="D153" s="453">
        <v>0</v>
      </c>
      <c r="E153" s="453">
        <v>2604000</v>
      </c>
      <c r="F153" s="453">
        <v>10251483</v>
      </c>
    </row>
    <row r="154" spans="1:6" ht="16.5" customHeight="1">
      <c r="A154" s="436">
        <v>151</v>
      </c>
      <c r="B154" s="396" t="s">
        <v>809</v>
      </c>
      <c r="C154" s="429" t="s">
        <v>496</v>
      </c>
      <c r="D154" s="430">
        <v>0</v>
      </c>
      <c r="E154" s="430">
        <v>120000</v>
      </c>
      <c r="F154" s="430">
        <v>10131483</v>
      </c>
    </row>
    <row r="155" spans="1:6" ht="16.5" customHeight="1">
      <c r="A155" s="450">
        <v>152</v>
      </c>
      <c r="B155" s="451" t="s">
        <v>810</v>
      </c>
      <c r="C155" s="452" t="s">
        <v>497</v>
      </c>
      <c r="D155" s="453">
        <v>0</v>
      </c>
      <c r="E155" s="453">
        <v>264760</v>
      </c>
      <c r="F155" s="453">
        <v>9866723</v>
      </c>
    </row>
    <row r="156" spans="1:6" ht="16.5" customHeight="1">
      <c r="A156" s="436">
        <v>153</v>
      </c>
      <c r="B156" s="396" t="s">
        <v>811</v>
      </c>
      <c r="C156" s="429" t="s">
        <v>498</v>
      </c>
      <c r="D156" s="430">
        <v>0</v>
      </c>
      <c r="E156" s="430">
        <v>227000</v>
      </c>
      <c r="F156" s="430">
        <v>9639723</v>
      </c>
    </row>
    <row r="157" spans="1:6" ht="16.5" customHeight="1">
      <c r="A157" s="450">
        <v>154</v>
      </c>
      <c r="B157" s="451" t="s">
        <v>812</v>
      </c>
      <c r="C157" s="452" t="s">
        <v>499</v>
      </c>
      <c r="D157" s="453">
        <v>0</v>
      </c>
      <c r="E157" s="453">
        <v>660000</v>
      </c>
      <c r="F157" s="453">
        <v>8979723</v>
      </c>
    </row>
    <row r="158" spans="1:6" ht="16.5" customHeight="1">
      <c r="A158" s="436">
        <v>155</v>
      </c>
      <c r="B158" s="396" t="s">
        <v>813</v>
      </c>
      <c r="C158" s="429" t="s">
        <v>500</v>
      </c>
      <c r="D158" s="430">
        <v>2441</v>
      </c>
      <c r="E158" s="430">
        <v>0</v>
      </c>
      <c r="F158" s="430">
        <v>8982164</v>
      </c>
    </row>
    <row r="159" spans="1:6" ht="16.5" customHeight="1">
      <c r="A159" s="450">
        <v>156</v>
      </c>
      <c r="B159" s="451" t="s">
        <v>814</v>
      </c>
      <c r="C159" s="452" t="s">
        <v>501</v>
      </c>
      <c r="D159" s="453">
        <v>3575</v>
      </c>
      <c r="E159" s="453">
        <v>0</v>
      </c>
      <c r="F159" s="453">
        <v>8985739</v>
      </c>
    </row>
    <row r="160" spans="1:6" ht="16.5" customHeight="1">
      <c r="A160" s="436">
        <v>157</v>
      </c>
      <c r="B160" s="396" t="s">
        <v>815</v>
      </c>
      <c r="C160" s="429" t="s">
        <v>502</v>
      </c>
      <c r="D160" s="430">
        <v>6</v>
      </c>
      <c r="E160" s="430">
        <v>0</v>
      </c>
      <c r="F160" s="430">
        <v>8985745</v>
      </c>
    </row>
    <row r="161" spans="1:6" ht="16.5" customHeight="1">
      <c r="A161" s="450">
        <v>158</v>
      </c>
      <c r="B161" s="451" t="s">
        <v>816</v>
      </c>
      <c r="C161" s="452" t="s">
        <v>417</v>
      </c>
      <c r="D161" s="453">
        <v>0</v>
      </c>
      <c r="E161" s="453">
        <v>50000</v>
      </c>
      <c r="F161" s="453">
        <v>8935745</v>
      </c>
    </row>
    <row r="162" spans="1:6" ht="16.5" customHeight="1">
      <c r="A162" s="436">
        <v>159</v>
      </c>
      <c r="B162" s="396" t="s">
        <v>817</v>
      </c>
      <c r="C162" s="429" t="s">
        <v>503</v>
      </c>
      <c r="D162" s="430">
        <v>0</v>
      </c>
      <c r="E162" s="430">
        <v>27070</v>
      </c>
      <c r="F162" s="430">
        <v>8908675</v>
      </c>
    </row>
    <row r="163" spans="1:6" ht="16.5" customHeight="1">
      <c r="A163" s="450">
        <v>160</v>
      </c>
      <c r="B163" s="451" t="s">
        <v>818</v>
      </c>
      <c r="C163" s="452" t="s">
        <v>504</v>
      </c>
      <c r="D163" s="453">
        <v>0</v>
      </c>
      <c r="E163" s="453">
        <v>27070</v>
      </c>
      <c r="F163" s="453">
        <v>8881605</v>
      </c>
    </row>
    <row r="164" spans="1:6" ht="16.5" customHeight="1">
      <c r="A164" s="436">
        <v>161</v>
      </c>
      <c r="B164" s="396"/>
      <c r="C164" s="428" t="s">
        <v>671</v>
      </c>
      <c r="D164" s="455">
        <v>6022</v>
      </c>
      <c r="E164" s="455">
        <v>5345150</v>
      </c>
      <c r="F164" s="455">
        <v>-5339128</v>
      </c>
    </row>
    <row r="165" spans="1:6" ht="16.5" customHeight="1">
      <c r="A165" s="450">
        <v>162</v>
      </c>
      <c r="B165" s="451" t="s">
        <v>819</v>
      </c>
      <c r="C165" s="452" t="s">
        <v>505</v>
      </c>
      <c r="D165" s="453">
        <v>0</v>
      </c>
      <c r="E165" s="453">
        <v>47000</v>
      </c>
      <c r="F165" s="453">
        <v>8834605</v>
      </c>
    </row>
    <row r="166" spans="1:6" ht="16.5" customHeight="1">
      <c r="A166" s="436">
        <v>163</v>
      </c>
      <c r="B166" s="396" t="s">
        <v>820</v>
      </c>
      <c r="C166" s="429" t="s">
        <v>417</v>
      </c>
      <c r="D166" s="430">
        <v>0</v>
      </c>
      <c r="E166" s="430">
        <v>50000</v>
      </c>
      <c r="F166" s="430">
        <v>8784605</v>
      </c>
    </row>
    <row r="167" spans="1:6" ht="16.5" customHeight="1">
      <c r="A167" s="450">
        <v>164</v>
      </c>
      <c r="B167" s="451" t="s">
        <v>821</v>
      </c>
      <c r="C167" s="452" t="s">
        <v>507</v>
      </c>
      <c r="D167" s="453">
        <v>0</v>
      </c>
      <c r="E167" s="453">
        <v>29000</v>
      </c>
      <c r="F167" s="453">
        <v>8755605</v>
      </c>
    </row>
    <row r="168" spans="1:6" ht="16.5" customHeight="1">
      <c r="A168" s="436">
        <v>165</v>
      </c>
      <c r="B168" s="396" t="s">
        <v>822</v>
      </c>
      <c r="C168" s="429" t="s">
        <v>508</v>
      </c>
      <c r="D168" s="430">
        <v>0</v>
      </c>
      <c r="E168" s="430">
        <v>118740</v>
      </c>
      <c r="F168" s="430">
        <v>8636865</v>
      </c>
    </row>
    <row r="169" spans="1:6" ht="16.5" customHeight="1">
      <c r="A169" s="450">
        <v>166</v>
      </c>
      <c r="B169" s="451" t="s">
        <v>823</v>
      </c>
      <c r="C169" s="452" t="s">
        <v>509</v>
      </c>
      <c r="D169" s="453">
        <v>0</v>
      </c>
      <c r="E169" s="453">
        <v>13000</v>
      </c>
      <c r="F169" s="453">
        <v>8623865</v>
      </c>
    </row>
    <row r="170" spans="1:6" ht="16.5" customHeight="1">
      <c r="A170" s="436">
        <v>167</v>
      </c>
      <c r="B170" s="396" t="s">
        <v>824</v>
      </c>
      <c r="C170" s="429" t="s">
        <v>510</v>
      </c>
      <c r="D170" s="430">
        <v>0</v>
      </c>
      <c r="E170" s="430">
        <v>50000</v>
      </c>
      <c r="F170" s="430">
        <v>8573865</v>
      </c>
    </row>
    <row r="171" spans="1:6" ht="16.5" customHeight="1">
      <c r="A171" s="450">
        <v>168</v>
      </c>
      <c r="B171" s="451" t="s">
        <v>825</v>
      </c>
      <c r="C171" s="452" t="s">
        <v>511</v>
      </c>
      <c r="D171" s="453">
        <v>0</v>
      </c>
      <c r="E171" s="453">
        <v>13000</v>
      </c>
      <c r="F171" s="453">
        <v>8560865</v>
      </c>
    </row>
    <row r="172" spans="1:6" ht="16.5" customHeight="1">
      <c r="A172" s="436">
        <v>169</v>
      </c>
      <c r="B172" s="396" t="s">
        <v>826</v>
      </c>
      <c r="C172" s="429" t="s">
        <v>512</v>
      </c>
      <c r="D172" s="430">
        <v>0</v>
      </c>
      <c r="E172" s="430">
        <v>55580</v>
      </c>
      <c r="F172" s="430">
        <v>8505285</v>
      </c>
    </row>
    <row r="173" spans="1:6" ht="16.5" customHeight="1">
      <c r="A173" s="450">
        <v>170</v>
      </c>
      <c r="B173" s="451" t="s">
        <v>827</v>
      </c>
      <c r="C173" s="452" t="s">
        <v>513</v>
      </c>
      <c r="D173" s="453">
        <v>0</v>
      </c>
      <c r="E173" s="453">
        <v>18020</v>
      </c>
      <c r="F173" s="453">
        <v>8487265</v>
      </c>
    </row>
    <row r="174" spans="1:6" ht="16.5" customHeight="1">
      <c r="A174" s="436">
        <v>171</v>
      </c>
      <c r="B174" s="396" t="s">
        <v>828</v>
      </c>
      <c r="C174" s="429" t="s">
        <v>514</v>
      </c>
      <c r="D174" s="430">
        <v>14599800</v>
      </c>
      <c r="E174" s="430">
        <v>0</v>
      </c>
      <c r="F174" s="430">
        <v>23087065</v>
      </c>
    </row>
    <row r="175" spans="1:6" ht="16.5" customHeight="1">
      <c r="A175" s="450">
        <v>172</v>
      </c>
      <c r="B175" s="451" t="s">
        <v>829</v>
      </c>
      <c r="C175" s="452" t="s">
        <v>515</v>
      </c>
      <c r="D175" s="453">
        <v>0</v>
      </c>
      <c r="E175" s="453">
        <v>2604000</v>
      </c>
      <c r="F175" s="453">
        <v>20483065</v>
      </c>
    </row>
    <row r="176" spans="1:6" ht="16.5" customHeight="1">
      <c r="A176" s="436">
        <v>173</v>
      </c>
      <c r="B176" s="396" t="s">
        <v>829</v>
      </c>
      <c r="C176" s="429" t="s">
        <v>516</v>
      </c>
      <c r="D176" s="430">
        <v>0</v>
      </c>
      <c r="E176" s="430">
        <v>120000</v>
      </c>
      <c r="F176" s="430">
        <v>20363065</v>
      </c>
    </row>
    <row r="177" spans="1:6" ht="16.5" customHeight="1">
      <c r="A177" s="450">
        <v>174</v>
      </c>
      <c r="B177" s="451" t="s">
        <v>830</v>
      </c>
      <c r="C177" s="452" t="s">
        <v>517</v>
      </c>
      <c r="D177" s="453">
        <v>0</v>
      </c>
      <c r="E177" s="453">
        <v>264760</v>
      </c>
      <c r="F177" s="453">
        <v>20098305</v>
      </c>
    </row>
    <row r="178" spans="1:6" ht="16.5" customHeight="1">
      <c r="A178" s="436">
        <v>175</v>
      </c>
      <c r="B178" s="396" t="s">
        <v>831</v>
      </c>
      <c r="C178" s="429" t="s">
        <v>518</v>
      </c>
      <c r="D178" s="430">
        <v>0</v>
      </c>
      <c r="E178" s="430">
        <v>227000</v>
      </c>
      <c r="F178" s="430">
        <v>19871305</v>
      </c>
    </row>
    <row r="179" spans="1:6" ht="16.5" customHeight="1">
      <c r="A179" s="450">
        <v>176</v>
      </c>
      <c r="B179" s="451" t="s">
        <v>832</v>
      </c>
      <c r="C179" s="452" t="s">
        <v>519</v>
      </c>
      <c r="D179" s="453">
        <v>9522000</v>
      </c>
      <c r="E179" s="453">
        <v>0</v>
      </c>
      <c r="F179" s="453">
        <v>29393305</v>
      </c>
    </row>
    <row r="180" spans="1:6" ht="16.5" customHeight="1">
      <c r="A180" s="436">
        <v>177</v>
      </c>
      <c r="B180" s="396" t="s">
        <v>833</v>
      </c>
      <c r="C180" s="429" t="s">
        <v>520</v>
      </c>
      <c r="D180" s="430">
        <v>0</v>
      </c>
      <c r="E180" s="430">
        <v>660000</v>
      </c>
      <c r="F180" s="430">
        <v>28733305</v>
      </c>
    </row>
    <row r="181" spans="1:6" ht="16.5" customHeight="1">
      <c r="A181" s="450">
        <v>178</v>
      </c>
      <c r="B181" s="451" t="s">
        <v>834</v>
      </c>
      <c r="C181" s="452" t="s">
        <v>521</v>
      </c>
      <c r="D181" s="453">
        <v>0</v>
      </c>
      <c r="E181" s="453">
        <v>1806780</v>
      </c>
      <c r="F181" s="453">
        <v>26926525</v>
      </c>
    </row>
    <row r="182" spans="1:6" ht="16.5" customHeight="1">
      <c r="A182" s="436">
        <v>179</v>
      </c>
      <c r="B182" s="396" t="s">
        <v>835</v>
      </c>
      <c r="C182" s="429" t="s">
        <v>522</v>
      </c>
      <c r="D182" s="430">
        <v>0</v>
      </c>
      <c r="E182" s="430">
        <v>175580</v>
      </c>
      <c r="F182" s="430">
        <v>26750945</v>
      </c>
    </row>
    <row r="183" spans="1:6" ht="16.5" customHeight="1">
      <c r="A183" s="450">
        <v>180</v>
      </c>
      <c r="B183" s="451" t="s">
        <v>836</v>
      </c>
      <c r="C183" s="452" t="s">
        <v>523</v>
      </c>
      <c r="D183" s="453">
        <v>0</v>
      </c>
      <c r="E183" s="453">
        <v>150565</v>
      </c>
      <c r="F183" s="453">
        <v>26600380</v>
      </c>
    </row>
    <row r="184" spans="1:6" ht="16.5" customHeight="1">
      <c r="A184" s="436">
        <v>181</v>
      </c>
      <c r="B184" s="396" t="s">
        <v>837</v>
      </c>
      <c r="C184" s="429" t="s">
        <v>510</v>
      </c>
      <c r="D184" s="430">
        <v>0</v>
      </c>
      <c r="E184" s="430">
        <v>50000</v>
      </c>
      <c r="F184" s="430">
        <v>26550380</v>
      </c>
    </row>
    <row r="185" spans="1:6" ht="16.5" customHeight="1">
      <c r="A185" s="450">
        <v>182</v>
      </c>
      <c r="B185" s="451"/>
      <c r="C185" s="435" t="s">
        <v>671</v>
      </c>
      <c r="D185" s="454">
        <v>24121800</v>
      </c>
      <c r="E185" s="454">
        <v>6453025</v>
      </c>
      <c r="F185" s="454">
        <v>17668775</v>
      </c>
    </row>
    <row r="186" spans="1:6" ht="16.5" customHeight="1">
      <c r="A186" s="436">
        <v>183</v>
      </c>
      <c r="B186" s="396" t="s">
        <v>838</v>
      </c>
      <c r="C186" s="429" t="s">
        <v>524</v>
      </c>
      <c r="D186" s="430">
        <v>0</v>
      </c>
      <c r="E186" s="430">
        <v>50000</v>
      </c>
      <c r="F186" s="430">
        <v>26500380</v>
      </c>
    </row>
    <row r="187" spans="1:6" ht="16.5" customHeight="1">
      <c r="A187" s="450">
        <v>184</v>
      </c>
      <c r="B187" s="451" t="s">
        <v>839</v>
      </c>
      <c r="C187" s="452" t="s">
        <v>510</v>
      </c>
      <c r="D187" s="453">
        <v>0</v>
      </c>
      <c r="E187" s="453">
        <v>50000</v>
      </c>
      <c r="F187" s="453">
        <v>26450380</v>
      </c>
    </row>
    <row r="188" spans="1:6" ht="16.5" customHeight="1">
      <c r="A188" s="436">
        <v>185</v>
      </c>
      <c r="B188" s="396" t="s">
        <v>840</v>
      </c>
      <c r="C188" s="429" t="s">
        <v>525</v>
      </c>
      <c r="D188" s="430">
        <v>0</v>
      </c>
      <c r="E188" s="430">
        <v>160950</v>
      </c>
      <c r="F188" s="430">
        <v>26289430</v>
      </c>
    </row>
    <row r="189" spans="1:6" ht="16.5" customHeight="1">
      <c r="A189" s="450">
        <v>186</v>
      </c>
      <c r="B189" s="451" t="s">
        <v>841</v>
      </c>
      <c r="C189" s="452" t="s">
        <v>510</v>
      </c>
      <c r="D189" s="453">
        <v>0</v>
      </c>
      <c r="E189" s="453">
        <v>50000</v>
      </c>
      <c r="F189" s="453">
        <v>26239430</v>
      </c>
    </row>
    <row r="190" spans="1:6" ht="16.5" customHeight="1">
      <c r="A190" s="436">
        <v>187</v>
      </c>
      <c r="B190" s="396" t="s">
        <v>842</v>
      </c>
      <c r="C190" s="429" t="s">
        <v>526</v>
      </c>
      <c r="D190" s="430">
        <v>0</v>
      </c>
      <c r="E190" s="430">
        <v>38970</v>
      </c>
      <c r="F190" s="430">
        <v>26200460</v>
      </c>
    </row>
    <row r="191" spans="1:6" ht="16.5" customHeight="1">
      <c r="A191" s="450">
        <v>188</v>
      </c>
      <c r="B191" s="451" t="s">
        <v>843</v>
      </c>
      <c r="C191" s="452" t="s">
        <v>527</v>
      </c>
      <c r="D191" s="453">
        <v>0</v>
      </c>
      <c r="E191" s="453">
        <v>8000</v>
      </c>
      <c r="F191" s="453">
        <v>26192460</v>
      </c>
    </row>
    <row r="192" spans="1:6" ht="16.5" customHeight="1">
      <c r="A192" s="436">
        <v>189</v>
      </c>
      <c r="B192" s="396" t="s">
        <v>844</v>
      </c>
      <c r="C192" s="429" t="s">
        <v>528</v>
      </c>
      <c r="D192" s="430">
        <v>0</v>
      </c>
      <c r="E192" s="430">
        <v>2604000</v>
      </c>
      <c r="F192" s="430">
        <v>23588460</v>
      </c>
    </row>
    <row r="193" spans="1:6" ht="16.5" customHeight="1">
      <c r="A193" s="450">
        <v>190</v>
      </c>
      <c r="B193" s="451" t="s">
        <v>844</v>
      </c>
      <c r="C193" s="452" t="s">
        <v>529</v>
      </c>
      <c r="D193" s="453">
        <v>0</v>
      </c>
      <c r="E193" s="453">
        <v>120000</v>
      </c>
      <c r="F193" s="453">
        <v>23468460</v>
      </c>
    </row>
    <row r="194" spans="1:6" ht="16.5" customHeight="1">
      <c r="A194" s="436">
        <v>191</v>
      </c>
      <c r="B194" s="396" t="s">
        <v>845</v>
      </c>
      <c r="C194" s="429" t="s">
        <v>530</v>
      </c>
      <c r="D194" s="430">
        <v>0</v>
      </c>
      <c r="E194" s="430">
        <v>264760</v>
      </c>
      <c r="F194" s="430">
        <v>23203700</v>
      </c>
    </row>
    <row r="195" spans="1:6" ht="16.5" customHeight="1">
      <c r="A195" s="450">
        <v>192</v>
      </c>
      <c r="B195" s="451" t="s">
        <v>846</v>
      </c>
      <c r="C195" s="452" t="s">
        <v>531</v>
      </c>
      <c r="D195" s="453">
        <v>0</v>
      </c>
      <c r="E195" s="453">
        <v>1693850</v>
      </c>
      <c r="F195" s="453">
        <v>21509850</v>
      </c>
    </row>
    <row r="196" spans="1:6" ht="16.5" customHeight="1">
      <c r="A196" s="436">
        <v>193</v>
      </c>
      <c r="B196" s="396" t="s">
        <v>847</v>
      </c>
      <c r="C196" s="429" t="s">
        <v>532</v>
      </c>
      <c r="D196" s="430">
        <v>0</v>
      </c>
      <c r="E196" s="430">
        <v>164630</v>
      </c>
      <c r="F196" s="430">
        <v>21345220</v>
      </c>
    </row>
    <row r="197" spans="1:6" ht="16.5" customHeight="1">
      <c r="A197" s="450">
        <v>194</v>
      </c>
      <c r="B197" s="451" t="s">
        <v>848</v>
      </c>
      <c r="C197" s="452" t="s">
        <v>533</v>
      </c>
      <c r="D197" s="453">
        <v>0</v>
      </c>
      <c r="E197" s="453">
        <v>227000</v>
      </c>
      <c r="F197" s="453">
        <v>21118220</v>
      </c>
    </row>
    <row r="198" spans="1:6" ht="16.5" customHeight="1">
      <c r="A198" s="436">
        <v>195</v>
      </c>
      <c r="B198" s="396" t="s">
        <v>849</v>
      </c>
      <c r="C198" s="429" t="s">
        <v>534</v>
      </c>
      <c r="D198" s="430">
        <v>0</v>
      </c>
      <c r="E198" s="430">
        <v>24380</v>
      </c>
      <c r="F198" s="430">
        <v>21093840</v>
      </c>
    </row>
    <row r="199" spans="1:6" ht="16.5" customHeight="1">
      <c r="A199" s="450">
        <v>196</v>
      </c>
      <c r="B199" s="451" t="s">
        <v>850</v>
      </c>
      <c r="C199" s="452" t="s">
        <v>535</v>
      </c>
      <c r="D199" s="453">
        <v>0</v>
      </c>
      <c r="E199" s="453">
        <v>660000</v>
      </c>
      <c r="F199" s="453">
        <v>20433840</v>
      </c>
    </row>
    <row r="200" spans="1:6" ht="16.5" customHeight="1">
      <c r="A200" s="436">
        <v>197</v>
      </c>
      <c r="B200" s="396"/>
      <c r="C200" s="428" t="s">
        <v>671</v>
      </c>
      <c r="D200" s="455">
        <v>0</v>
      </c>
      <c r="E200" s="455">
        <v>6116540</v>
      </c>
      <c r="F200" s="455">
        <v>-6116540</v>
      </c>
    </row>
    <row r="201" spans="1:6" ht="16.5" customHeight="1">
      <c r="A201" s="450">
        <v>198</v>
      </c>
      <c r="B201" s="451" t="s">
        <v>851</v>
      </c>
      <c r="C201" s="452" t="s">
        <v>417</v>
      </c>
      <c r="D201" s="453">
        <v>0</v>
      </c>
      <c r="E201" s="453">
        <v>50000</v>
      </c>
      <c r="F201" s="453">
        <v>20383840</v>
      </c>
    </row>
    <row r="202" spans="1:6" ht="16.5" customHeight="1">
      <c r="A202" s="436">
        <v>199</v>
      </c>
      <c r="B202" s="396" t="s">
        <v>852</v>
      </c>
      <c r="C202" s="429" t="s">
        <v>536</v>
      </c>
      <c r="D202" s="430">
        <v>0</v>
      </c>
      <c r="E202" s="430">
        <v>66000</v>
      </c>
      <c r="F202" s="430">
        <v>20317840</v>
      </c>
    </row>
    <row r="203" spans="1:6" ht="16.5" customHeight="1">
      <c r="A203" s="450">
        <v>200</v>
      </c>
      <c r="B203" s="451" t="s">
        <v>853</v>
      </c>
      <c r="C203" s="452" t="s">
        <v>537</v>
      </c>
      <c r="D203" s="453">
        <v>0</v>
      </c>
      <c r="E203" s="453">
        <v>500000</v>
      </c>
      <c r="F203" s="453">
        <v>19817840</v>
      </c>
    </row>
    <row r="204" spans="1:6" ht="16.5" customHeight="1">
      <c r="A204" s="436">
        <v>201</v>
      </c>
      <c r="B204" s="396" t="s">
        <v>854</v>
      </c>
      <c r="C204" s="429" t="s">
        <v>417</v>
      </c>
      <c r="D204" s="430">
        <v>0</v>
      </c>
      <c r="E204" s="430">
        <v>50000</v>
      </c>
      <c r="F204" s="430">
        <v>19767840</v>
      </c>
    </row>
    <row r="205" spans="1:6" ht="16.5" customHeight="1">
      <c r="A205" s="450">
        <v>202</v>
      </c>
      <c r="B205" s="451" t="s">
        <v>855</v>
      </c>
      <c r="C205" s="452" t="s">
        <v>478</v>
      </c>
      <c r="D205" s="453">
        <v>100000</v>
      </c>
      <c r="E205" s="453">
        <v>0</v>
      </c>
      <c r="F205" s="453">
        <v>19867840</v>
      </c>
    </row>
    <row r="206" spans="1:6" ht="16.5" customHeight="1">
      <c r="A206" s="436">
        <v>203</v>
      </c>
      <c r="B206" s="396" t="s">
        <v>856</v>
      </c>
      <c r="C206" s="429" t="s">
        <v>538</v>
      </c>
      <c r="D206" s="430">
        <v>0</v>
      </c>
      <c r="E206" s="430">
        <v>1526400</v>
      </c>
      <c r="F206" s="430">
        <v>18341440</v>
      </c>
    </row>
    <row r="207" spans="1:6" ht="16.5" customHeight="1">
      <c r="A207" s="450">
        <v>204</v>
      </c>
      <c r="B207" s="451" t="s">
        <v>857</v>
      </c>
      <c r="C207" s="452" t="s">
        <v>539</v>
      </c>
      <c r="D207" s="453">
        <v>0</v>
      </c>
      <c r="E207" s="453">
        <v>216910</v>
      </c>
      <c r="F207" s="453">
        <v>18124530</v>
      </c>
    </row>
    <row r="208" spans="1:6" ht="16.5" customHeight="1">
      <c r="A208" s="436">
        <v>205</v>
      </c>
      <c r="B208" s="396" t="s">
        <v>858</v>
      </c>
      <c r="C208" s="429" t="s">
        <v>435</v>
      </c>
      <c r="D208" s="430">
        <v>0</v>
      </c>
      <c r="E208" s="430">
        <v>50000</v>
      </c>
      <c r="F208" s="430">
        <v>18074530</v>
      </c>
    </row>
    <row r="209" spans="1:6" ht="16.5" customHeight="1">
      <c r="A209" s="450">
        <v>206</v>
      </c>
      <c r="B209" s="451" t="s">
        <v>859</v>
      </c>
      <c r="C209" s="452" t="s">
        <v>540</v>
      </c>
      <c r="D209" s="453">
        <v>0</v>
      </c>
      <c r="E209" s="453">
        <v>48050</v>
      </c>
      <c r="F209" s="453">
        <v>18026480</v>
      </c>
    </row>
    <row r="210" spans="1:6" ht="16.5" customHeight="1">
      <c r="A210" s="436">
        <v>207</v>
      </c>
      <c r="B210" s="396" t="s">
        <v>860</v>
      </c>
      <c r="C210" s="429" t="s">
        <v>541</v>
      </c>
      <c r="D210" s="430">
        <v>0</v>
      </c>
      <c r="E210" s="430">
        <v>30000</v>
      </c>
      <c r="F210" s="430">
        <v>17996480</v>
      </c>
    </row>
    <row r="211" spans="1:6" ht="16.5" customHeight="1">
      <c r="A211" s="450">
        <v>208</v>
      </c>
      <c r="B211" s="451" t="s">
        <v>861</v>
      </c>
      <c r="C211" s="452" t="s">
        <v>542</v>
      </c>
      <c r="D211" s="453">
        <v>0</v>
      </c>
      <c r="E211" s="453">
        <v>28500</v>
      </c>
      <c r="F211" s="453">
        <v>17967980</v>
      </c>
    </row>
    <row r="212" spans="1:6" ht="16.5" customHeight="1">
      <c r="A212" s="436">
        <v>209</v>
      </c>
      <c r="B212" s="396" t="s">
        <v>862</v>
      </c>
      <c r="C212" s="429" t="s">
        <v>417</v>
      </c>
      <c r="D212" s="430">
        <v>0</v>
      </c>
      <c r="E212" s="430">
        <v>50000</v>
      </c>
      <c r="F212" s="430">
        <v>17917980</v>
      </c>
    </row>
    <row r="213" spans="1:6" ht="16.5" customHeight="1">
      <c r="A213" s="450">
        <v>210</v>
      </c>
      <c r="B213" s="451" t="s">
        <v>863</v>
      </c>
      <c r="C213" s="452" t="s">
        <v>543</v>
      </c>
      <c r="D213" s="453">
        <v>0</v>
      </c>
      <c r="E213" s="453">
        <v>27780</v>
      </c>
      <c r="F213" s="453">
        <v>17890200</v>
      </c>
    </row>
    <row r="214" spans="1:6" ht="16.5" customHeight="1">
      <c r="A214" s="436">
        <v>211</v>
      </c>
      <c r="B214" s="396" t="s">
        <v>864</v>
      </c>
      <c r="C214" s="429" t="s">
        <v>544</v>
      </c>
      <c r="D214" s="430">
        <v>0</v>
      </c>
      <c r="E214" s="430">
        <v>25970</v>
      </c>
      <c r="F214" s="430">
        <v>17864230</v>
      </c>
    </row>
    <row r="215" spans="1:6" ht="16.5" customHeight="1">
      <c r="A215" s="450">
        <v>212</v>
      </c>
      <c r="B215" s="451" t="s">
        <v>865</v>
      </c>
      <c r="C215" s="452" t="s">
        <v>545</v>
      </c>
      <c r="D215" s="453">
        <v>0</v>
      </c>
      <c r="E215" s="453">
        <v>66000</v>
      </c>
      <c r="F215" s="453">
        <v>17798230</v>
      </c>
    </row>
    <row r="216" spans="1:6" ht="16.5" customHeight="1">
      <c r="A216" s="436">
        <v>213</v>
      </c>
      <c r="B216" s="396" t="s">
        <v>866</v>
      </c>
      <c r="C216" s="429" t="s">
        <v>546</v>
      </c>
      <c r="D216" s="430">
        <v>0</v>
      </c>
      <c r="E216" s="430">
        <v>660000</v>
      </c>
      <c r="F216" s="430">
        <v>17138230</v>
      </c>
    </row>
    <row r="217" spans="1:6" ht="16.5" customHeight="1">
      <c r="A217" s="450">
        <v>214</v>
      </c>
      <c r="B217" s="451" t="s">
        <v>867</v>
      </c>
      <c r="C217" s="452" t="s">
        <v>547</v>
      </c>
      <c r="D217" s="453">
        <v>0</v>
      </c>
      <c r="E217" s="453">
        <v>2604000</v>
      </c>
      <c r="F217" s="453">
        <v>14534230</v>
      </c>
    </row>
    <row r="218" spans="1:6" ht="16.5" customHeight="1">
      <c r="A218" s="436">
        <v>215</v>
      </c>
      <c r="B218" s="396" t="s">
        <v>867</v>
      </c>
      <c r="C218" s="429" t="s">
        <v>548</v>
      </c>
      <c r="D218" s="430">
        <v>0</v>
      </c>
      <c r="E218" s="430">
        <v>120000</v>
      </c>
      <c r="F218" s="430">
        <v>14414230</v>
      </c>
    </row>
    <row r="219" spans="1:6" ht="16.5" customHeight="1">
      <c r="A219" s="450">
        <v>216</v>
      </c>
      <c r="B219" s="451" t="s">
        <v>868</v>
      </c>
      <c r="C219" s="452" t="s">
        <v>549</v>
      </c>
      <c r="D219" s="453">
        <v>0</v>
      </c>
      <c r="E219" s="453">
        <v>413130</v>
      </c>
      <c r="F219" s="453">
        <v>14001100</v>
      </c>
    </row>
    <row r="220" spans="1:6" ht="16.5" customHeight="1">
      <c r="A220" s="436">
        <v>217</v>
      </c>
      <c r="B220" s="396" t="s">
        <v>869</v>
      </c>
      <c r="C220" s="429" t="s">
        <v>550</v>
      </c>
      <c r="D220" s="430">
        <v>0</v>
      </c>
      <c r="E220" s="430">
        <v>354200</v>
      </c>
      <c r="F220" s="430">
        <v>13646900</v>
      </c>
    </row>
    <row r="221" spans="1:6" ht="16.5" customHeight="1">
      <c r="A221" s="450">
        <v>218</v>
      </c>
      <c r="B221" s="451" t="s">
        <v>870</v>
      </c>
      <c r="C221" s="452" t="s">
        <v>551</v>
      </c>
      <c r="D221" s="453">
        <v>0</v>
      </c>
      <c r="E221" s="453">
        <v>36000</v>
      </c>
      <c r="F221" s="453">
        <v>13610900</v>
      </c>
    </row>
    <row r="222" spans="1:6" ht="16.5" customHeight="1">
      <c r="A222" s="436">
        <v>219</v>
      </c>
      <c r="B222" s="396" t="s">
        <v>871</v>
      </c>
      <c r="C222" s="429" t="s">
        <v>552</v>
      </c>
      <c r="D222" s="430">
        <v>0</v>
      </c>
      <c r="E222" s="430">
        <v>3500</v>
      </c>
      <c r="F222" s="430">
        <v>13607400</v>
      </c>
    </row>
    <row r="223" spans="1:6" ht="16.5" customHeight="1">
      <c r="A223" s="450">
        <v>220</v>
      </c>
      <c r="B223" s="451" t="s">
        <v>872</v>
      </c>
      <c r="C223" s="452" t="s">
        <v>553</v>
      </c>
      <c r="D223" s="453">
        <v>0</v>
      </c>
      <c r="E223" s="453">
        <v>3000</v>
      </c>
      <c r="F223" s="453">
        <v>13604400</v>
      </c>
    </row>
    <row r="224" spans="1:6" ht="16.5" customHeight="1">
      <c r="A224" s="436">
        <v>221</v>
      </c>
      <c r="B224" s="396" t="s">
        <v>873</v>
      </c>
      <c r="C224" s="429" t="s">
        <v>434</v>
      </c>
      <c r="D224" s="430">
        <v>0</v>
      </c>
      <c r="E224" s="430">
        <v>10000</v>
      </c>
      <c r="F224" s="430">
        <v>13594400</v>
      </c>
    </row>
    <row r="225" spans="1:6" ht="16.5" customHeight="1">
      <c r="A225" s="450">
        <v>222</v>
      </c>
      <c r="B225" s="451" t="s">
        <v>874</v>
      </c>
      <c r="C225" s="452" t="s">
        <v>554</v>
      </c>
      <c r="D225" s="453">
        <v>0</v>
      </c>
      <c r="E225" s="453">
        <v>48890</v>
      </c>
      <c r="F225" s="453">
        <v>13545510</v>
      </c>
    </row>
    <row r="226" spans="1:6" ht="16.5" customHeight="1">
      <c r="A226" s="436">
        <v>223</v>
      </c>
      <c r="B226" s="396" t="s">
        <v>874</v>
      </c>
      <c r="C226" s="429" t="s">
        <v>555</v>
      </c>
      <c r="D226" s="430">
        <v>0</v>
      </c>
      <c r="E226" s="430">
        <v>46800</v>
      </c>
      <c r="F226" s="430">
        <v>13498710</v>
      </c>
    </row>
    <row r="227" spans="1:6" ht="16.5" customHeight="1">
      <c r="A227" s="450">
        <v>224</v>
      </c>
      <c r="B227" s="451" t="s">
        <v>875</v>
      </c>
      <c r="C227" s="452" t="s">
        <v>417</v>
      </c>
      <c r="D227" s="453">
        <v>0</v>
      </c>
      <c r="E227" s="453">
        <v>50000</v>
      </c>
      <c r="F227" s="453">
        <v>13448710</v>
      </c>
    </row>
    <row r="228" spans="1:6" ht="16.5" customHeight="1">
      <c r="A228" s="436">
        <v>225</v>
      </c>
      <c r="B228" s="396" t="s">
        <v>876</v>
      </c>
      <c r="C228" s="429" t="s">
        <v>556</v>
      </c>
      <c r="D228" s="430">
        <v>0</v>
      </c>
      <c r="E228" s="430">
        <v>7000</v>
      </c>
      <c r="F228" s="430">
        <v>13441710</v>
      </c>
    </row>
    <row r="229" spans="1:6" ht="16.5" customHeight="1">
      <c r="A229" s="450">
        <v>226</v>
      </c>
      <c r="B229" s="451"/>
      <c r="C229" s="435" t="s">
        <v>671</v>
      </c>
      <c r="D229" s="454">
        <v>100000</v>
      </c>
      <c r="E229" s="454">
        <v>7092130</v>
      </c>
      <c r="F229" s="454">
        <v>-6992130</v>
      </c>
    </row>
    <row r="230" spans="1:6" ht="16.5" customHeight="1">
      <c r="A230" s="436">
        <v>227</v>
      </c>
      <c r="B230" s="396" t="s">
        <v>877</v>
      </c>
      <c r="C230" s="429" t="s">
        <v>557</v>
      </c>
      <c r="D230" s="430">
        <v>0</v>
      </c>
      <c r="E230" s="430">
        <v>54000</v>
      </c>
      <c r="F230" s="430">
        <v>13387710</v>
      </c>
    </row>
    <row r="231" spans="1:6" ht="16.5" customHeight="1">
      <c r="A231" s="450">
        <v>228</v>
      </c>
      <c r="B231" s="451" t="s">
        <v>878</v>
      </c>
      <c r="C231" s="452" t="s">
        <v>558</v>
      </c>
      <c r="D231" s="453">
        <v>0</v>
      </c>
      <c r="E231" s="453">
        <v>66000</v>
      </c>
      <c r="F231" s="453">
        <v>13321710</v>
      </c>
    </row>
    <row r="232" spans="1:6" ht="16.5" customHeight="1">
      <c r="A232" s="436">
        <v>229</v>
      </c>
      <c r="B232" s="396" t="s">
        <v>879</v>
      </c>
      <c r="C232" s="429" t="s">
        <v>435</v>
      </c>
      <c r="D232" s="430">
        <v>0</v>
      </c>
      <c r="E232" s="430">
        <v>50000</v>
      </c>
      <c r="F232" s="430">
        <v>13271710</v>
      </c>
    </row>
    <row r="233" spans="1:6" ht="16.5" customHeight="1">
      <c r="A233" s="450">
        <v>230</v>
      </c>
      <c r="B233" s="451" t="s">
        <v>880</v>
      </c>
      <c r="C233" s="452" t="s">
        <v>478</v>
      </c>
      <c r="D233" s="453">
        <v>500000</v>
      </c>
      <c r="E233" s="453">
        <v>0</v>
      </c>
      <c r="F233" s="453">
        <v>13771710</v>
      </c>
    </row>
    <row r="234" spans="1:6" ht="16.5" customHeight="1">
      <c r="A234" s="436">
        <v>231</v>
      </c>
      <c r="B234" s="396" t="s">
        <v>881</v>
      </c>
      <c r="C234" s="429" t="s">
        <v>417</v>
      </c>
      <c r="D234" s="430">
        <v>0</v>
      </c>
      <c r="E234" s="430">
        <v>50000</v>
      </c>
      <c r="F234" s="430">
        <v>13721710</v>
      </c>
    </row>
    <row r="235" spans="1:6" ht="16.5" customHeight="1">
      <c r="A235" s="450">
        <v>232</v>
      </c>
      <c r="B235" s="451" t="s">
        <v>882</v>
      </c>
      <c r="C235" s="452" t="s">
        <v>559</v>
      </c>
      <c r="D235" s="453">
        <v>0</v>
      </c>
      <c r="E235" s="453">
        <v>30000</v>
      </c>
      <c r="F235" s="453">
        <v>13691710</v>
      </c>
    </row>
    <row r="236" spans="1:6" ht="16.5" customHeight="1">
      <c r="A236" s="436">
        <v>233</v>
      </c>
      <c r="B236" s="396" t="s">
        <v>883</v>
      </c>
      <c r="C236" s="429" t="s">
        <v>560</v>
      </c>
      <c r="D236" s="430">
        <v>0</v>
      </c>
      <c r="E236" s="430">
        <v>600962</v>
      </c>
      <c r="F236" s="430">
        <v>13090748</v>
      </c>
    </row>
    <row r="237" spans="1:6" ht="16.5" customHeight="1">
      <c r="A237" s="450">
        <v>234</v>
      </c>
      <c r="B237" s="451" t="s">
        <v>884</v>
      </c>
      <c r="C237" s="452" t="s">
        <v>561</v>
      </c>
      <c r="D237" s="453">
        <v>0</v>
      </c>
      <c r="E237" s="453">
        <v>13000</v>
      </c>
      <c r="F237" s="453">
        <v>13077748</v>
      </c>
    </row>
    <row r="238" spans="1:6" ht="16.5" customHeight="1">
      <c r="A238" s="436">
        <v>235</v>
      </c>
      <c r="B238" s="396" t="s">
        <v>885</v>
      </c>
      <c r="C238" s="429" t="s">
        <v>562</v>
      </c>
      <c r="D238" s="430">
        <v>0</v>
      </c>
      <c r="E238" s="430">
        <v>170690</v>
      </c>
      <c r="F238" s="430">
        <v>12907058</v>
      </c>
    </row>
    <row r="239" spans="1:6" ht="16.5" customHeight="1">
      <c r="A239" s="450">
        <v>236</v>
      </c>
      <c r="B239" s="451" t="s">
        <v>886</v>
      </c>
      <c r="C239" s="452" t="s">
        <v>563</v>
      </c>
      <c r="D239" s="453">
        <v>0</v>
      </c>
      <c r="E239" s="453">
        <v>92700</v>
      </c>
      <c r="F239" s="453">
        <v>12814358</v>
      </c>
    </row>
    <row r="240" spans="1:6" ht="16.5" customHeight="1">
      <c r="A240" s="436">
        <v>237</v>
      </c>
      <c r="B240" s="396" t="s">
        <v>887</v>
      </c>
      <c r="C240" s="429" t="s">
        <v>564</v>
      </c>
      <c r="D240" s="430">
        <v>0</v>
      </c>
      <c r="E240" s="430">
        <v>24380</v>
      </c>
      <c r="F240" s="430">
        <v>12789978</v>
      </c>
    </row>
    <row r="241" spans="1:6" ht="16.5" customHeight="1">
      <c r="A241" s="450">
        <v>238</v>
      </c>
      <c r="B241" s="451" t="s">
        <v>888</v>
      </c>
      <c r="C241" s="452" t="s">
        <v>565</v>
      </c>
      <c r="D241" s="453">
        <v>0</v>
      </c>
      <c r="E241" s="453">
        <v>50000</v>
      </c>
      <c r="F241" s="453">
        <v>12739978</v>
      </c>
    </row>
    <row r="242" spans="1:6" ht="16.5" customHeight="1">
      <c r="A242" s="436">
        <v>239</v>
      </c>
      <c r="B242" s="396" t="s">
        <v>889</v>
      </c>
      <c r="C242" s="429" t="s">
        <v>556</v>
      </c>
      <c r="D242" s="430">
        <v>0</v>
      </c>
      <c r="E242" s="430">
        <v>14000</v>
      </c>
      <c r="F242" s="430">
        <v>12725978</v>
      </c>
    </row>
    <row r="243" spans="1:6" ht="16.5" customHeight="1">
      <c r="A243" s="450">
        <v>240</v>
      </c>
      <c r="B243" s="451" t="s">
        <v>890</v>
      </c>
      <c r="C243" s="452" t="s">
        <v>566</v>
      </c>
      <c r="D243" s="453">
        <v>0</v>
      </c>
      <c r="E243" s="453">
        <v>44800</v>
      </c>
      <c r="F243" s="453">
        <v>12681178</v>
      </c>
    </row>
    <row r="244" spans="1:6" ht="16.5" customHeight="1">
      <c r="A244" s="436">
        <v>241</v>
      </c>
      <c r="B244" s="396" t="s">
        <v>891</v>
      </c>
      <c r="C244" s="429" t="s">
        <v>567</v>
      </c>
      <c r="D244" s="430">
        <v>0</v>
      </c>
      <c r="E244" s="430">
        <v>66000</v>
      </c>
      <c r="F244" s="430">
        <v>12615178</v>
      </c>
    </row>
    <row r="245" spans="1:6" ht="16.5" customHeight="1">
      <c r="A245" s="450">
        <v>242</v>
      </c>
      <c r="B245" s="451" t="s">
        <v>892</v>
      </c>
      <c r="C245" s="452" t="s">
        <v>568</v>
      </c>
      <c r="D245" s="453">
        <v>0</v>
      </c>
      <c r="E245" s="453">
        <v>26700</v>
      </c>
      <c r="F245" s="453">
        <v>12588478</v>
      </c>
    </row>
    <row r="246" spans="1:6" ht="16.5" customHeight="1">
      <c r="A246" s="436">
        <v>243</v>
      </c>
      <c r="B246" s="396" t="s">
        <v>893</v>
      </c>
      <c r="C246" s="429" t="s">
        <v>569</v>
      </c>
      <c r="D246" s="430">
        <v>0</v>
      </c>
      <c r="E246" s="430">
        <v>660000</v>
      </c>
      <c r="F246" s="430">
        <v>11928478</v>
      </c>
    </row>
    <row r="247" spans="1:6" ht="16.5" customHeight="1">
      <c r="A247" s="450">
        <v>244</v>
      </c>
      <c r="B247" s="451" t="s">
        <v>894</v>
      </c>
      <c r="C247" s="452" t="s">
        <v>570</v>
      </c>
      <c r="D247" s="453">
        <v>0</v>
      </c>
      <c r="E247" s="453">
        <v>2604000</v>
      </c>
      <c r="F247" s="453">
        <v>9324478</v>
      </c>
    </row>
    <row r="248" spans="1:6" ht="16.5" customHeight="1">
      <c r="A248" s="436">
        <v>245</v>
      </c>
      <c r="B248" s="396" t="s">
        <v>894</v>
      </c>
      <c r="C248" s="429" t="s">
        <v>571</v>
      </c>
      <c r="D248" s="430">
        <v>0</v>
      </c>
      <c r="E248" s="430">
        <v>120000</v>
      </c>
      <c r="F248" s="430">
        <v>9204478</v>
      </c>
    </row>
    <row r="249" spans="1:6" ht="16.5" customHeight="1">
      <c r="A249" s="450">
        <v>246</v>
      </c>
      <c r="B249" s="451" t="s">
        <v>895</v>
      </c>
      <c r="C249" s="452" t="s">
        <v>572</v>
      </c>
      <c r="D249" s="453">
        <v>0</v>
      </c>
      <c r="E249" s="453">
        <v>264760</v>
      </c>
      <c r="F249" s="453">
        <v>8939718</v>
      </c>
    </row>
    <row r="250" spans="1:6" ht="16.5" customHeight="1">
      <c r="A250" s="436">
        <v>247</v>
      </c>
      <c r="B250" s="396" t="s">
        <v>896</v>
      </c>
      <c r="C250" s="429" t="s">
        <v>573</v>
      </c>
      <c r="D250" s="430">
        <v>0</v>
      </c>
      <c r="E250" s="430">
        <v>227000</v>
      </c>
      <c r="F250" s="430">
        <v>8712718</v>
      </c>
    </row>
    <row r="251" spans="1:6" ht="16.5" customHeight="1">
      <c r="A251" s="450">
        <v>248</v>
      </c>
      <c r="B251" s="451" t="s">
        <v>897</v>
      </c>
      <c r="C251" s="452" t="s">
        <v>574</v>
      </c>
      <c r="D251" s="453">
        <v>0</v>
      </c>
      <c r="E251" s="453">
        <v>508160</v>
      </c>
      <c r="F251" s="453">
        <v>8204558</v>
      </c>
    </row>
    <row r="252" spans="1:6" ht="16.5" customHeight="1">
      <c r="A252" s="436">
        <v>249</v>
      </c>
      <c r="B252" s="396" t="s">
        <v>897</v>
      </c>
      <c r="C252" s="429" t="s">
        <v>575</v>
      </c>
      <c r="D252" s="430">
        <v>0</v>
      </c>
      <c r="E252" s="430">
        <v>1693850</v>
      </c>
      <c r="F252" s="430">
        <v>6510708</v>
      </c>
    </row>
    <row r="253" spans="1:6" ht="16.5" customHeight="1">
      <c r="A253" s="450">
        <v>250</v>
      </c>
      <c r="B253" s="451" t="s">
        <v>898</v>
      </c>
      <c r="C253" s="452" t="s">
        <v>576</v>
      </c>
      <c r="D253" s="453">
        <v>0</v>
      </c>
      <c r="E253" s="453">
        <v>49360</v>
      </c>
      <c r="F253" s="453">
        <v>6461348</v>
      </c>
    </row>
    <row r="254" spans="1:6" ht="16.5" customHeight="1">
      <c r="A254" s="436">
        <v>251</v>
      </c>
      <c r="B254" s="396" t="s">
        <v>898</v>
      </c>
      <c r="C254" s="429" t="s">
        <v>577</v>
      </c>
      <c r="D254" s="430">
        <v>0</v>
      </c>
      <c r="E254" s="430">
        <v>164630</v>
      </c>
      <c r="F254" s="430">
        <v>6296718</v>
      </c>
    </row>
    <row r="255" spans="1:6" ht="16.5" customHeight="1">
      <c r="A255" s="450">
        <v>252</v>
      </c>
      <c r="B255" s="451" t="s">
        <v>899</v>
      </c>
      <c r="C255" s="452" t="s">
        <v>578</v>
      </c>
      <c r="D255" s="453">
        <v>0</v>
      </c>
      <c r="E255" s="453">
        <v>42347</v>
      </c>
      <c r="F255" s="453">
        <v>6254371</v>
      </c>
    </row>
    <row r="256" spans="1:6" ht="16.5" customHeight="1">
      <c r="A256" s="436">
        <v>253</v>
      </c>
      <c r="B256" s="396" t="s">
        <v>899</v>
      </c>
      <c r="C256" s="429" t="s">
        <v>579</v>
      </c>
      <c r="D256" s="430">
        <v>0</v>
      </c>
      <c r="E256" s="430">
        <v>141154</v>
      </c>
      <c r="F256" s="430">
        <v>6113217</v>
      </c>
    </row>
    <row r="257" spans="1:6" ht="16.5" customHeight="1">
      <c r="A257" s="450">
        <v>254</v>
      </c>
      <c r="B257" s="451" t="s">
        <v>900</v>
      </c>
      <c r="C257" s="452" t="s">
        <v>580</v>
      </c>
      <c r="D257" s="453">
        <v>9820200</v>
      </c>
      <c r="E257" s="453">
        <v>0</v>
      </c>
      <c r="F257" s="453">
        <v>15933417</v>
      </c>
    </row>
    <row r="258" spans="1:6" ht="16.5" customHeight="1">
      <c r="A258" s="436">
        <v>255</v>
      </c>
      <c r="B258" s="396" t="s">
        <v>901</v>
      </c>
      <c r="C258" s="429" t="s">
        <v>417</v>
      </c>
      <c r="D258" s="430">
        <v>0</v>
      </c>
      <c r="E258" s="430">
        <v>50000</v>
      </c>
      <c r="F258" s="430">
        <v>15883417</v>
      </c>
    </row>
    <row r="259" spans="1:6" ht="16.5" customHeight="1">
      <c r="A259" s="450">
        <v>256</v>
      </c>
      <c r="B259" s="451" t="s">
        <v>902</v>
      </c>
      <c r="C259" s="452" t="s">
        <v>581</v>
      </c>
      <c r="D259" s="453">
        <v>0</v>
      </c>
      <c r="E259" s="453">
        <v>2380</v>
      </c>
      <c r="F259" s="453">
        <v>15881037</v>
      </c>
    </row>
    <row r="260" spans="1:6" ht="16.5" customHeight="1">
      <c r="A260" s="436">
        <v>257</v>
      </c>
      <c r="B260" s="396" t="s">
        <v>903</v>
      </c>
      <c r="C260" s="429" t="s">
        <v>582</v>
      </c>
      <c r="D260" s="430">
        <v>0</v>
      </c>
      <c r="E260" s="430">
        <v>66000</v>
      </c>
      <c r="F260" s="430">
        <v>15815037</v>
      </c>
    </row>
    <row r="261" spans="1:6" ht="16.5" customHeight="1">
      <c r="A261" s="450">
        <v>258</v>
      </c>
      <c r="B261" s="451"/>
      <c r="C261" s="435" t="s">
        <v>671</v>
      </c>
      <c r="D261" s="454">
        <v>10320200</v>
      </c>
      <c r="E261" s="454">
        <v>7946873</v>
      </c>
      <c r="F261" s="454">
        <v>2373327</v>
      </c>
    </row>
    <row r="262" spans="1:6" ht="16.5" customHeight="1">
      <c r="A262" s="436">
        <v>259</v>
      </c>
      <c r="B262" s="396" t="s">
        <v>904</v>
      </c>
      <c r="C262" s="429" t="s">
        <v>417</v>
      </c>
      <c r="D262" s="430">
        <v>0</v>
      </c>
      <c r="E262" s="430">
        <v>50000</v>
      </c>
      <c r="F262" s="430">
        <v>15765037</v>
      </c>
    </row>
    <row r="263" spans="1:6" ht="16.5" customHeight="1">
      <c r="A263" s="450">
        <v>260</v>
      </c>
      <c r="B263" s="451" t="s">
        <v>905</v>
      </c>
      <c r="C263" s="452" t="s">
        <v>583</v>
      </c>
      <c r="D263" s="453">
        <v>0</v>
      </c>
      <c r="E263" s="453">
        <v>104500</v>
      </c>
      <c r="F263" s="453">
        <v>15660537</v>
      </c>
    </row>
    <row r="264" spans="1:6" ht="16.5" customHeight="1">
      <c r="A264" s="436">
        <v>261</v>
      </c>
      <c r="B264" s="396" t="s">
        <v>906</v>
      </c>
      <c r="C264" s="429" t="s">
        <v>435</v>
      </c>
      <c r="D264" s="430">
        <v>0</v>
      </c>
      <c r="E264" s="430">
        <v>50000</v>
      </c>
      <c r="F264" s="430">
        <v>15610537</v>
      </c>
    </row>
    <row r="265" spans="1:6" ht="16.5" customHeight="1">
      <c r="A265" s="450">
        <v>262</v>
      </c>
      <c r="B265" s="451" t="s">
        <v>907</v>
      </c>
      <c r="C265" s="452" t="s">
        <v>434</v>
      </c>
      <c r="D265" s="453">
        <v>0</v>
      </c>
      <c r="E265" s="453">
        <v>8000</v>
      </c>
      <c r="F265" s="453">
        <v>15602537</v>
      </c>
    </row>
    <row r="266" spans="1:6" ht="16.5" customHeight="1">
      <c r="A266" s="436">
        <v>263</v>
      </c>
      <c r="B266" s="396" t="s">
        <v>908</v>
      </c>
      <c r="C266" s="429" t="s">
        <v>584</v>
      </c>
      <c r="D266" s="430">
        <v>0</v>
      </c>
      <c r="E266" s="430">
        <v>12000</v>
      </c>
      <c r="F266" s="430">
        <v>15590537</v>
      </c>
    </row>
    <row r="267" spans="1:6" ht="16.5" customHeight="1">
      <c r="A267" s="450">
        <v>264</v>
      </c>
      <c r="B267" s="451" t="s">
        <v>909</v>
      </c>
      <c r="C267" s="452" t="s">
        <v>585</v>
      </c>
      <c r="D267" s="453">
        <v>0</v>
      </c>
      <c r="E267" s="453">
        <v>66000</v>
      </c>
      <c r="F267" s="453">
        <v>15524537</v>
      </c>
    </row>
    <row r="268" spans="1:6" ht="16.5" customHeight="1">
      <c r="A268" s="436">
        <v>265</v>
      </c>
      <c r="B268" s="396" t="s">
        <v>910</v>
      </c>
      <c r="C268" s="429" t="s">
        <v>556</v>
      </c>
      <c r="D268" s="430">
        <v>0</v>
      </c>
      <c r="E268" s="430">
        <v>7000</v>
      </c>
      <c r="F268" s="430">
        <v>15517537</v>
      </c>
    </row>
    <row r="269" spans="1:6" ht="16.5" customHeight="1">
      <c r="A269" s="450">
        <v>266</v>
      </c>
      <c r="B269" s="451" t="s">
        <v>911</v>
      </c>
      <c r="C269" s="452" t="s">
        <v>417</v>
      </c>
      <c r="D269" s="453">
        <v>0</v>
      </c>
      <c r="E269" s="453">
        <v>50000</v>
      </c>
      <c r="F269" s="453">
        <v>15467537</v>
      </c>
    </row>
    <row r="270" spans="1:6" ht="16.5" customHeight="1">
      <c r="A270" s="436">
        <v>267</v>
      </c>
      <c r="B270" s="396" t="s">
        <v>912</v>
      </c>
      <c r="C270" s="429" t="s">
        <v>586</v>
      </c>
      <c r="D270" s="430">
        <v>0</v>
      </c>
      <c r="E270" s="430">
        <v>124560</v>
      </c>
      <c r="F270" s="430">
        <v>15342977</v>
      </c>
    </row>
    <row r="271" spans="1:6" ht="16.5" customHeight="1">
      <c r="A271" s="450">
        <v>268</v>
      </c>
      <c r="B271" s="451" t="s">
        <v>913</v>
      </c>
      <c r="C271" s="452" t="s">
        <v>587</v>
      </c>
      <c r="D271" s="453">
        <v>0</v>
      </c>
      <c r="E271" s="453">
        <v>7500</v>
      </c>
      <c r="F271" s="453">
        <v>15335477</v>
      </c>
    </row>
    <row r="272" spans="1:6" ht="16.5" customHeight="1">
      <c r="A272" s="436">
        <v>269</v>
      </c>
      <c r="B272" s="396" t="s">
        <v>914</v>
      </c>
      <c r="C272" s="429" t="s">
        <v>417</v>
      </c>
      <c r="D272" s="430">
        <v>0</v>
      </c>
      <c r="E272" s="430">
        <v>50000</v>
      </c>
      <c r="F272" s="430">
        <v>15285477</v>
      </c>
    </row>
    <row r="273" spans="1:6" ht="16.5" customHeight="1">
      <c r="A273" s="450">
        <v>270</v>
      </c>
      <c r="B273" s="451" t="s">
        <v>915</v>
      </c>
      <c r="C273" s="452" t="s">
        <v>435</v>
      </c>
      <c r="D273" s="453">
        <v>0</v>
      </c>
      <c r="E273" s="453">
        <v>50000</v>
      </c>
      <c r="F273" s="453">
        <v>15235477</v>
      </c>
    </row>
    <row r="274" spans="1:6" ht="16.5" customHeight="1">
      <c r="A274" s="436">
        <v>271</v>
      </c>
      <c r="B274" s="396" t="s">
        <v>916</v>
      </c>
      <c r="C274" s="429" t="s">
        <v>588</v>
      </c>
      <c r="D274" s="430">
        <v>0</v>
      </c>
      <c r="E274" s="430">
        <v>22790</v>
      </c>
      <c r="F274" s="430">
        <v>15212687</v>
      </c>
    </row>
    <row r="275" spans="1:6" ht="16.5" customHeight="1">
      <c r="A275" s="450">
        <v>272</v>
      </c>
      <c r="B275" s="451" t="s">
        <v>917</v>
      </c>
      <c r="C275" s="452" t="s">
        <v>589</v>
      </c>
      <c r="D275" s="453">
        <v>0</v>
      </c>
      <c r="E275" s="453">
        <v>66000</v>
      </c>
      <c r="F275" s="453">
        <v>15146687</v>
      </c>
    </row>
    <row r="276" spans="1:6" ht="16.5" customHeight="1">
      <c r="A276" s="436">
        <v>273</v>
      </c>
      <c r="B276" s="396" t="s">
        <v>918</v>
      </c>
      <c r="C276" s="429" t="s">
        <v>590</v>
      </c>
      <c r="D276" s="430">
        <v>0</v>
      </c>
      <c r="E276" s="430">
        <v>66750</v>
      </c>
      <c r="F276" s="430">
        <v>15079937</v>
      </c>
    </row>
    <row r="277" spans="1:6" ht="16.5" customHeight="1">
      <c r="A277" s="450">
        <v>274</v>
      </c>
      <c r="B277" s="451" t="s">
        <v>919</v>
      </c>
      <c r="C277" s="452" t="s">
        <v>565</v>
      </c>
      <c r="D277" s="453">
        <v>0</v>
      </c>
      <c r="E277" s="453">
        <v>50000</v>
      </c>
      <c r="F277" s="453">
        <v>15029937</v>
      </c>
    </row>
    <row r="278" spans="1:6" ht="16.5" customHeight="1">
      <c r="A278" s="436">
        <v>275</v>
      </c>
      <c r="B278" s="396" t="s">
        <v>920</v>
      </c>
      <c r="C278" s="429" t="s">
        <v>591</v>
      </c>
      <c r="D278" s="430">
        <v>6667000</v>
      </c>
      <c r="E278" s="430">
        <v>0</v>
      </c>
      <c r="F278" s="430">
        <v>21696937</v>
      </c>
    </row>
    <row r="279" spans="1:6" ht="16.5" customHeight="1">
      <c r="A279" s="450">
        <v>276</v>
      </c>
      <c r="B279" s="451" t="s">
        <v>921</v>
      </c>
      <c r="C279" s="452" t="s">
        <v>592</v>
      </c>
      <c r="D279" s="453">
        <v>0</v>
      </c>
      <c r="E279" s="453">
        <v>2604000</v>
      </c>
      <c r="F279" s="453">
        <v>19092937</v>
      </c>
    </row>
    <row r="280" spans="1:6" ht="16.5" customHeight="1">
      <c r="A280" s="436">
        <v>277</v>
      </c>
      <c r="B280" s="396" t="s">
        <v>921</v>
      </c>
      <c r="C280" s="429" t="s">
        <v>593</v>
      </c>
      <c r="D280" s="430">
        <v>0</v>
      </c>
      <c r="E280" s="430">
        <v>120000</v>
      </c>
      <c r="F280" s="430">
        <v>18972937</v>
      </c>
    </row>
    <row r="281" spans="1:6" ht="16.5" customHeight="1">
      <c r="A281" s="450">
        <v>278</v>
      </c>
      <c r="B281" s="451" t="s">
        <v>922</v>
      </c>
      <c r="C281" s="452" t="s">
        <v>594</v>
      </c>
      <c r="D281" s="453">
        <v>0</v>
      </c>
      <c r="E281" s="453">
        <v>264760</v>
      </c>
      <c r="F281" s="453">
        <v>18708177</v>
      </c>
    </row>
    <row r="282" spans="1:6" ht="16.5" customHeight="1">
      <c r="A282" s="436">
        <v>279</v>
      </c>
      <c r="B282" s="396" t="s">
        <v>923</v>
      </c>
      <c r="C282" s="429" t="s">
        <v>595</v>
      </c>
      <c r="D282" s="430">
        <v>0</v>
      </c>
      <c r="E282" s="430">
        <v>227000</v>
      </c>
      <c r="F282" s="430">
        <v>18481177</v>
      </c>
    </row>
    <row r="283" spans="1:6" ht="16.5" customHeight="1">
      <c r="A283" s="450">
        <v>280</v>
      </c>
      <c r="B283" s="451" t="s">
        <v>924</v>
      </c>
      <c r="C283" s="452" t="s">
        <v>596</v>
      </c>
      <c r="D283" s="453">
        <v>0</v>
      </c>
      <c r="E283" s="453">
        <v>660000</v>
      </c>
      <c r="F283" s="453">
        <v>17821177</v>
      </c>
    </row>
    <row r="284" spans="1:6" ht="16.5" customHeight="1">
      <c r="A284" s="436">
        <v>281</v>
      </c>
      <c r="B284" s="396" t="s">
        <v>925</v>
      </c>
      <c r="C284" s="429" t="s">
        <v>597</v>
      </c>
      <c r="D284" s="430">
        <v>0</v>
      </c>
      <c r="E284" s="430">
        <v>1693850</v>
      </c>
      <c r="F284" s="430">
        <v>16127327</v>
      </c>
    </row>
    <row r="285" spans="1:6" ht="16.5" customHeight="1">
      <c r="A285" s="450">
        <v>282</v>
      </c>
      <c r="B285" s="451" t="s">
        <v>926</v>
      </c>
      <c r="C285" s="452" t="s">
        <v>598</v>
      </c>
      <c r="D285" s="453">
        <v>0</v>
      </c>
      <c r="E285" s="453">
        <v>164630</v>
      </c>
      <c r="F285" s="453">
        <v>15962697</v>
      </c>
    </row>
    <row r="286" spans="1:6" ht="16.5" customHeight="1">
      <c r="A286" s="436">
        <v>283</v>
      </c>
      <c r="B286" s="396" t="s">
        <v>927</v>
      </c>
      <c r="C286" s="429" t="s">
        <v>599</v>
      </c>
      <c r="D286" s="430">
        <v>0</v>
      </c>
      <c r="E286" s="430">
        <v>141154</v>
      </c>
      <c r="F286" s="430">
        <v>15821543</v>
      </c>
    </row>
    <row r="287" spans="1:6" ht="16.5" customHeight="1">
      <c r="A287" s="450">
        <v>284</v>
      </c>
      <c r="B287" s="451"/>
      <c r="C287" s="435" t="s">
        <v>671</v>
      </c>
      <c r="D287" s="454">
        <v>6667000</v>
      </c>
      <c r="E287" s="454">
        <v>6660494</v>
      </c>
      <c r="F287" s="454">
        <v>6506</v>
      </c>
    </row>
    <row r="288" spans="1:6" ht="16.5" customHeight="1">
      <c r="A288" s="436">
        <v>285</v>
      </c>
      <c r="B288" s="396" t="s">
        <v>928</v>
      </c>
      <c r="C288" s="429" t="s">
        <v>600</v>
      </c>
      <c r="D288" s="430">
        <v>0</v>
      </c>
      <c r="E288" s="430">
        <v>50000</v>
      </c>
      <c r="F288" s="430">
        <v>15771543</v>
      </c>
    </row>
    <row r="289" spans="1:6" ht="16.5" customHeight="1">
      <c r="A289" s="450">
        <v>286</v>
      </c>
      <c r="B289" s="451" t="s">
        <v>929</v>
      </c>
      <c r="C289" s="452" t="s">
        <v>601</v>
      </c>
      <c r="D289" s="453">
        <v>0</v>
      </c>
      <c r="E289" s="453">
        <v>66000</v>
      </c>
      <c r="F289" s="453">
        <v>15705543</v>
      </c>
    </row>
    <row r="290" spans="1:6" ht="16.5" customHeight="1">
      <c r="A290" s="436">
        <v>287</v>
      </c>
      <c r="B290" s="396" t="s">
        <v>930</v>
      </c>
      <c r="C290" s="429" t="s">
        <v>602</v>
      </c>
      <c r="D290" s="430">
        <v>0</v>
      </c>
      <c r="E290" s="430">
        <v>25000</v>
      </c>
      <c r="F290" s="430">
        <v>15680543</v>
      </c>
    </row>
    <row r="291" spans="1:6" ht="16.5" customHeight="1">
      <c r="A291" s="450">
        <v>288</v>
      </c>
      <c r="B291" s="451" t="s">
        <v>931</v>
      </c>
      <c r="C291" s="452" t="s">
        <v>603</v>
      </c>
      <c r="D291" s="453">
        <v>0</v>
      </c>
      <c r="E291" s="453">
        <v>166000</v>
      </c>
      <c r="F291" s="453">
        <v>15514543</v>
      </c>
    </row>
    <row r="292" spans="1:6" ht="16.5" customHeight="1">
      <c r="A292" s="436">
        <v>289</v>
      </c>
      <c r="B292" s="396" t="s">
        <v>932</v>
      </c>
      <c r="C292" s="429" t="s">
        <v>565</v>
      </c>
      <c r="D292" s="430">
        <v>0</v>
      </c>
      <c r="E292" s="430">
        <v>50200</v>
      </c>
      <c r="F292" s="430">
        <v>15464343</v>
      </c>
    </row>
    <row r="293" spans="1:6" ht="16.5" customHeight="1">
      <c r="A293" s="450">
        <v>290</v>
      </c>
      <c r="B293" s="451" t="s">
        <v>933</v>
      </c>
      <c r="C293" s="452" t="s">
        <v>604</v>
      </c>
      <c r="D293" s="453">
        <v>0</v>
      </c>
      <c r="E293" s="453">
        <v>99000</v>
      </c>
      <c r="F293" s="453">
        <v>15365343</v>
      </c>
    </row>
    <row r="294" spans="1:6" ht="16.5" customHeight="1">
      <c r="A294" s="436">
        <v>291</v>
      </c>
      <c r="B294" s="396" t="s">
        <v>934</v>
      </c>
      <c r="C294" s="429" t="s">
        <v>605</v>
      </c>
      <c r="D294" s="430">
        <v>0</v>
      </c>
      <c r="E294" s="430">
        <v>100000</v>
      </c>
      <c r="F294" s="430">
        <v>15265343</v>
      </c>
    </row>
    <row r="295" spans="1:6" ht="16.5" customHeight="1">
      <c r="A295" s="450">
        <v>292</v>
      </c>
      <c r="B295" s="451" t="s">
        <v>935</v>
      </c>
      <c r="C295" s="452" t="s">
        <v>606</v>
      </c>
      <c r="D295" s="453">
        <v>0</v>
      </c>
      <c r="E295" s="453">
        <v>70000</v>
      </c>
      <c r="F295" s="453">
        <v>15195343</v>
      </c>
    </row>
    <row r="296" spans="1:6" ht="16.5" customHeight="1">
      <c r="A296" s="436">
        <v>293</v>
      </c>
      <c r="B296" s="396" t="s">
        <v>936</v>
      </c>
      <c r="C296" s="429" t="s">
        <v>607</v>
      </c>
      <c r="D296" s="430">
        <v>0</v>
      </c>
      <c r="E296" s="430">
        <v>16430</v>
      </c>
      <c r="F296" s="430">
        <v>15178913</v>
      </c>
    </row>
    <row r="297" spans="1:6" ht="16.5" customHeight="1">
      <c r="A297" s="450">
        <v>294</v>
      </c>
      <c r="B297" s="451" t="s">
        <v>937</v>
      </c>
      <c r="C297" s="452" t="s">
        <v>608</v>
      </c>
      <c r="D297" s="453">
        <v>0</v>
      </c>
      <c r="E297" s="453">
        <v>27000</v>
      </c>
      <c r="F297" s="453">
        <v>15151913</v>
      </c>
    </row>
    <row r="298" spans="1:6" ht="16.5" customHeight="1">
      <c r="A298" s="436">
        <v>295</v>
      </c>
      <c r="B298" s="396" t="s">
        <v>938</v>
      </c>
      <c r="C298" s="429" t="s">
        <v>609</v>
      </c>
      <c r="D298" s="430">
        <v>0</v>
      </c>
      <c r="E298" s="430">
        <v>70000</v>
      </c>
      <c r="F298" s="430">
        <v>15081913</v>
      </c>
    </row>
    <row r="299" spans="1:6" ht="16.5" customHeight="1">
      <c r="A299" s="450">
        <v>296</v>
      </c>
      <c r="B299" s="451" t="s">
        <v>939</v>
      </c>
      <c r="C299" s="452" t="s">
        <v>610</v>
      </c>
      <c r="D299" s="453">
        <v>0</v>
      </c>
      <c r="E299" s="453">
        <v>63630</v>
      </c>
      <c r="F299" s="453">
        <v>15018283</v>
      </c>
    </row>
    <row r="300" spans="1:6" ht="16.5" customHeight="1">
      <c r="A300" s="436">
        <v>297</v>
      </c>
      <c r="B300" s="396" t="s">
        <v>940</v>
      </c>
      <c r="C300" s="429" t="s">
        <v>581</v>
      </c>
      <c r="D300" s="430">
        <v>0</v>
      </c>
      <c r="E300" s="430">
        <v>2320</v>
      </c>
      <c r="F300" s="430">
        <v>15015963</v>
      </c>
    </row>
    <row r="301" spans="1:6" ht="16.5" customHeight="1">
      <c r="A301" s="450">
        <v>298</v>
      </c>
      <c r="B301" s="451" t="s">
        <v>941</v>
      </c>
      <c r="C301" s="452" t="s">
        <v>611</v>
      </c>
      <c r="D301" s="453">
        <v>0</v>
      </c>
      <c r="E301" s="453">
        <v>16830</v>
      </c>
      <c r="F301" s="453">
        <v>14999133</v>
      </c>
    </row>
    <row r="302" spans="1:6" ht="16.5" customHeight="1">
      <c r="A302" s="436">
        <v>299</v>
      </c>
      <c r="B302" s="396" t="s">
        <v>942</v>
      </c>
      <c r="C302" s="429" t="s">
        <v>417</v>
      </c>
      <c r="D302" s="430">
        <v>0</v>
      </c>
      <c r="E302" s="430">
        <v>50000</v>
      </c>
      <c r="F302" s="430">
        <v>14949133</v>
      </c>
    </row>
    <row r="303" spans="1:6" ht="16.5" customHeight="1">
      <c r="A303" s="450">
        <v>300</v>
      </c>
      <c r="B303" s="451" t="s">
        <v>943</v>
      </c>
      <c r="C303" s="452" t="s">
        <v>581</v>
      </c>
      <c r="D303" s="453">
        <v>0</v>
      </c>
      <c r="E303" s="453">
        <v>2320</v>
      </c>
      <c r="F303" s="453">
        <v>14946813</v>
      </c>
    </row>
    <row r="304" spans="1:6" ht="16.5" customHeight="1">
      <c r="A304" s="436">
        <v>301</v>
      </c>
      <c r="B304" s="396" t="s">
        <v>944</v>
      </c>
      <c r="C304" s="429" t="s">
        <v>563</v>
      </c>
      <c r="D304" s="430">
        <v>0</v>
      </c>
      <c r="E304" s="430">
        <v>85500</v>
      </c>
      <c r="F304" s="430">
        <v>14861313</v>
      </c>
    </row>
    <row r="305" spans="1:6" ht="16.5" customHeight="1">
      <c r="A305" s="450">
        <v>302</v>
      </c>
      <c r="B305" s="451" t="s">
        <v>945</v>
      </c>
      <c r="C305" s="452" t="s">
        <v>600</v>
      </c>
      <c r="D305" s="453">
        <v>0</v>
      </c>
      <c r="E305" s="453">
        <v>62000</v>
      </c>
      <c r="F305" s="453">
        <v>14799313</v>
      </c>
    </row>
    <row r="306" spans="1:6" ht="16.5" customHeight="1">
      <c r="A306" s="436">
        <v>303</v>
      </c>
      <c r="B306" s="396" t="s">
        <v>946</v>
      </c>
      <c r="C306" s="429" t="s">
        <v>612</v>
      </c>
      <c r="D306" s="430">
        <v>0</v>
      </c>
      <c r="E306" s="430">
        <v>66000</v>
      </c>
      <c r="F306" s="430">
        <v>14733313</v>
      </c>
    </row>
    <row r="307" spans="1:6" ht="16.5" customHeight="1">
      <c r="A307" s="450">
        <v>304</v>
      </c>
      <c r="B307" s="451" t="s">
        <v>947</v>
      </c>
      <c r="C307" s="452" t="s">
        <v>613</v>
      </c>
      <c r="D307" s="453">
        <v>0</v>
      </c>
      <c r="E307" s="453">
        <v>2604000</v>
      </c>
      <c r="F307" s="453">
        <v>12129313</v>
      </c>
    </row>
    <row r="308" spans="1:6" ht="16.5" customHeight="1">
      <c r="A308" s="436">
        <v>305</v>
      </c>
      <c r="B308" s="396" t="s">
        <v>947</v>
      </c>
      <c r="C308" s="429" t="s">
        <v>614</v>
      </c>
      <c r="D308" s="430">
        <v>0</v>
      </c>
      <c r="E308" s="430">
        <v>120000</v>
      </c>
      <c r="F308" s="430">
        <v>12009313</v>
      </c>
    </row>
    <row r="309" spans="1:6" ht="16.5" customHeight="1">
      <c r="A309" s="450">
        <v>306</v>
      </c>
      <c r="B309" s="451" t="s">
        <v>948</v>
      </c>
      <c r="C309" s="452" t="s">
        <v>615</v>
      </c>
      <c r="D309" s="453">
        <v>0</v>
      </c>
      <c r="E309" s="453">
        <v>264760</v>
      </c>
      <c r="F309" s="453">
        <v>11744553</v>
      </c>
    </row>
    <row r="310" spans="1:6" ht="16.5" customHeight="1">
      <c r="A310" s="436">
        <v>307</v>
      </c>
      <c r="B310" s="396" t="s">
        <v>949</v>
      </c>
      <c r="C310" s="429" t="s">
        <v>616</v>
      </c>
      <c r="D310" s="430">
        <v>0</v>
      </c>
      <c r="E310" s="430">
        <v>227000</v>
      </c>
      <c r="F310" s="430">
        <v>11517553</v>
      </c>
    </row>
    <row r="311" spans="1:6" ht="16.5" customHeight="1">
      <c r="A311" s="450">
        <v>308</v>
      </c>
      <c r="B311" s="451" t="s">
        <v>950</v>
      </c>
      <c r="C311" s="452" t="s">
        <v>617</v>
      </c>
      <c r="D311" s="453">
        <v>0</v>
      </c>
      <c r="E311" s="453">
        <v>1693850</v>
      </c>
      <c r="F311" s="453">
        <v>9823703</v>
      </c>
    </row>
    <row r="312" spans="1:6" ht="16.5" customHeight="1">
      <c r="A312" s="436">
        <v>309</v>
      </c>
      <c r="B312" s="396" t="s">
        <v>951</v>
      </c>
      <c r="C312" s="429" t="s">
        <v>618</v>
      </c>
      <c r="D312" s="430">
        <v>0</v>
      </c>
      <c r="E312" s="430">
        <v>164630</v>
      </c>
      <c r="F312" s="430">
        <v>9659073</v>
      </c>
    </row>
    <row r="313" spans="1:6" ht="16.5" customHeight="1">
      <c r="A313" s="450">
        <v>310</v>
      </c>
      <c r="B313" s="451" t="s">
        <v>952</v>
      </c>
      <c r="C313" s="452" t="s">
        <v>619</v>
      </c>
      <c r="D313" s="453">
        <v>0</v>
      </c>
      <c r="E313" s="453">
        <v>141154</v>
      </c>
      <c r="F313" s="453">
        <v>9517919</v>
      </c>
    </row>
    <row r="314" spans="1:6" ht="16.5" customHeight="1">
      <c r="A314" s="436">
        <v>311</v>
      </c>
      <c r="B314" s="396" t="s">
        <v>953</v>
      </c>
      <c r="C314" s="429" t="s">
        <v>620</v>
      </c>
      <c r="D314" s="430">
        <v>0</v>
      </c>
      <c r="E314" s="430">
        <v>660000</v>
      </c>
      <c r="F314" s="430">
        <v>8857919</v>
      </c>
    </row>
    <row r="315" spans="1:6" ht="16.5" customHeight="1">
      <c r="A315" s="450">
        <v>312</v>
      </c>
      <c r="B315" s="451" t="s">
        <v>954</v>
      </c>
      <c r="C315" s="452" t="s">
        <v>621</v>
      </c>
      <c r="D315" s="453">
        <v>3226</v>
      </c>
      <c r="E315" s="453">
        <v>0</v>
      </c>
      <c r="F315" s="453">
        <v>8861145</v>
      </c>
    </row>
    <row r="316" spans="1:6" ht="16.5" customHeight="1">
      <c r="A316" s="436">
        <v>313</v>
      </c>
      <c r="B316" s="396" t="s">
        <v>955</v>
      </c>
      <c r="C316" s="429" t="s">
        <v>502</v>
      </c>
      <c r="D316" s="430">
        <v>4947</v>
      </c>
      <c r="E316" s="430">
        <v>0</v>
      </c>
      <c r="F316" s="430">
        <v>8866092</v>
      </c>
    </row>
    <row r="317" spans="1:6" ht="16.5" customHeight="1">
      <c r="A317" s="450">
        <v>314</v>
      </c>
      <c r="B317" s="451" t="s">
        <v>956</v>
      </c>
      <c r="C317" s="452" t="s">
        <v>502</v>
      </c>
      <c r="D317" s="453">
        <v>12</v>
      </c>
      <c r="E317" s="453">
        <v>0</v>
      </c>
      <c r="F317" s="453">
        <v>8866104</v>
      </c>
    </row>
    <row r="318" spans="1:6" ht="16.5" customHeight="1">
      <c r="A318" s="436">
        <v>315</v>
      </c>
      <c r="B318" s="396" t="s">
        <v>957</v>
      </c>
      <c r="C318" s="429" t="s">
        <v>581</v>
      </c>
      <c r="D318" s="430">
        <v>0</v>
      </c>
      <c r="E318" s="430">
        <v>2560</v>
      </c>
      <c r="F318" s="430">
        <v>8863544</v>
      </c>
    </row>
    <row r="319" spans="1:6" ht="16.5" customHeight="1">
      <c r="A319" s="450">
        <v>316</v>
      </c>
      <c r="B319" s="451" t="s">
        <v>958</v>
      </c>
      <c r="C319" s="452" t="s">
        <v>622</v>
      </c>
      <c r="D319" s="453">
        <v>0</v>
      </c>
      <c r="E319" s="453">
        <v>119670</v>
      </c>
      <c r="F319" s="453">
        <v>8743874</v>
      </c>
    </row>
    <row r="320" spans="1:6" ht="16.5" customHeight="1">
      <c r="A320" s="436">
        <v>317</v>
      </c>
      <c r="B320" s="396" t="s">
        <v>959</v>
      </c>
      <c r="C320" s="429" t="s">
        <v>623</v>
      </c>
      <c r="D320" s="430">
        <v>0</v>
      </c>
      <c r="E320" s="430">
        <v>100000</v>
      </c>
      <c r="F320" s="430">
        <v>8643874</v>
      </c>
    </row>
    <row r="321" spans="1:6" ht="16.5" customHeight="1">
      <c r="A321" s="450">
        <v>318</v>
      </c>
      <c r="B321" s="451" t="s">
        <v>960</v>
      </c>
      <c r="C321" s="452" t="s">
        <v>624</v>
      </c>
      <c r="D321" s="453">
        <v>0</v>
      </c>
      <c r="E321" s="453">
        <v>98500</v>
      </c>
      <c r="F321" s="453">
        <v>8545374</v>
      </c>
    </row>
    <row r="322" spans="1:6" ht="16.5" customHeight="1">
      <c r="A322" s="436">
        <v>319</v>
      </c>
      <c r="B322" s="396" t="s">
        <v>961</v>
      </c>
      <c r="C322" s="429" t="s">
        <v>625</v>
      </c>
      <c r="D322" s="430">
        <v>0</v>
      </c>
      <c r="E322" s="430">
        <v>1066930</v>
      </c>
      <c r="F322" s="430">
        <v>7478444</v>
      </c>
    </row>
    <row r="323" spans="1:6" ht="16.5" customHeight="1">
      <c r="A323" s="450">
        <v>320</v>
      </c>
      <c r="B323" s="451" t="s">
        <v>962</v>
      </c>
      <c r="C323" s="452" t="s">
        <v>626</v>
      </c>
      <c r="D323" s="453">
        <v>0</v>
      </c>
      <c r="E323" s="453">
        <v>582400</v>
      </c>
      <c r="F323" s="453">
        <v>6896044</v>
      </c>
    </row>
    <row r="324" spans="1:6" ht="16.5" customHeight="1">
      <c r="A324" s="436">
        <v>321</v>
      </c>
      <c r="B324" s="396" t="s">
        <v>963</v>
      </c>
      <c r="C324" s="429" t="s">
        <v>565</v>
      </c>
      <c r="D324" s="430">
        <v>0</v>
      </c>
      <c r="E324" s="430">
        <v>60000</v>
      </c>
      <c r="F324" s="430">
        <v>6836044</v>
      </c>
    </row>
    <row r="325" spans="1:6" ht="16.5" customHeight="1">
      <c r="A325" s="450">
        <v>322</v>
      </c>
      <c r="B325" s="451" t="s">
        <v>964</v>
      </c>
      <c r="C325" s="452" t="s">
        <v>627</v>
      </c>
      <c r="D325" s="453">
        <v>0</v>
      </c>
      <c r="E325" s="453">
        <v>4000</v>
      </c>
      <c r="F325" s="453">
        <v>6832044</v>
      </c>
    </row>
    <row r="326" spans="1:6" ht="16.5" customHeight="1">
      <c r="A326" s="436">
        <v>323</v>
      </c>
      <c r="B326" s="396" t="s">
        <v>965</v>
      </c>
      <c r="C326" s="429" t="s">
        <v>628</v>
      </c>
      <c r="D326" s="430">
        <v>0</v>
      </c>
      <c r="E326" s="430">
        <v>49200</v>
      </c>
      <c r="F326" s="430">
        <v>6782844</v>
      </c>
    </row>
    <row r="327" spans="1:6" ht="16.5" customHeight="1">
      <c r="A327" s="450">
        <v>324</v>
      </c>
      <c r="B327" s="451" t="s">
        <v>966</v>
      </c>
      <c r="C327" s="452" t="s">
        <v>629</v>
      </c>
      <c r="D327" s="453">
        <v>0</v>
      </c>
      <c r="E327" s="453">
        <v>65090</v>
      </c>
      <c r="F327" s="453">
        <v>6717754</v>
      </c>
    </row>
    <row r="328" spans="1:6" ht="16.5" customHeight="1">
      <c r="A328" s="436">
        <v>325</v>
      </c>
      <c r="B328" s="396" t="s">
        <v>967</v>
      </c>
      <c r="C328" s="429" t="s">
        <v>456</v>
      </c>
      <c r="D328" s="430">
        <v>0</v>
      </c>
      <c r="E328" s="430">
        <v>22785</v>
      </c>
      <c r="F328" s="430">
        <v>6694969</v>
      </c>
    </row>
    <row r="329" spans="1:6" ht="16.5" customHeight="1">
      <c r="A329" s="450">
        <v>326</v>
      </c>
      <c r="B329" s="451"/>
      <c r="C329" s="435" t="s">
        <v>671</v>
      </c>
      <c r="D329" s="454">
        <v>8185</v>
      </c>
      <c r="E329" s="454">
        <v>9134759</v>
      </c>
      <c r="F329" s="454">
        <v>-9126574</v>
      </c>
    </row>
    <row r="330" spans="1:6" ht="16.5" customHeight="1">
      <c r="A330" s="395"/>
      <c r="B330" s="395"/>
      <c r="C330" s="431" t="s">
        <v>968</v>
      </c>
      <c r="D330" s="432">
        <v>86179325</v>
      </c>
      <c r="E330" s="432">
        <v>79484356</v>
      </c>
      <c r="F330" s="432">
        <v>6694969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&amp;R2016년 시흥푸드마켓 현금출납부&amp;P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L8" sqref="L8"/>
    </sheetView>
  </sheetViews>
  <sheetFormatPr defaultRowHeight="13.5"/>
  <cols>
    <col min="1" max="1" width="6.21875" style="108" customWidth="1"/>
    <col min="2" max="2" width="6.33203125" style="108" customWidth="1"/>
    <col min="3" max="3" width="3.5546875" style="108" customWidth="1"/>
    <col min="4" max="4" width="5.21875" style="108" customWidth="1"/>
    <col min="5" max="5" width="5.77734375" style="108" customWidth="1"/>
    <col min="6" max="7" width="8.88671875" style="108" customWidth="1"/>
    <col min="8" max="8" width="9.109375" style="108" customWidth="1"/>
    <col min="9" max="9" width="28.6640625" style="108" customWidth="1"/>
    <col min="10" max="10" width="39.44140625" style="108" customWidth="1"/>
    <col min="11" max="16384" width="8.88671875" style="108"/>
  </cols>
  <sheetData>
    <row r="1" spans="1:10" s="109" customFormat="1" ht="30.75" customHeight="1">
      <c r="A1" s="546" t="s">
        <v>330</v>
      </c>
      <c r="B1" s="546"/>
      <c r="C1" s="546"/>
      <c r="D1" s="546"/>
      <c r="E1" s="546"/>
      <c r="F1" s="546"/>
      <c r="G1" s="546"/>
      <c r="H1" s="546"/>
      <c r="I1" s="546"/>
      <c r="J1" s="546"/>
    </row>
    <row r="2" spans="1:10" ht="9.75" customHeight="1">
      <c r="A2" s="110"/>
      <c r="B2" s="110"/>
      <c r="C2" s="110"/>
      <c r="D2" s="110"/>
      <c r="E2" s="110"/>
      <c r="F2" s="110"/>
      <c r="G2" s="111"/>
      <c r="H2" s="110"/>
      <c r="I2" s="110"/>
      <c r="J2" s="110"/>
    </row>
    <row r="3" spans="1:10" s="112" customFormat="1" ht="19.5" customHeight="1">
      <c r="A3" s="547" t="s">
        <v>184</v>
      </c>
      <c r="B3" s="547" t="s">
        <v>185</v>
      </c>
      <c r="C3" s="547"/>
      <c r="D3" s="547" t="s">
        <v>186</v>
      </c>
      <c r="E3" s="547"/>
      <c r="F3" s="358" t="s">
        <v>200</v>
      </c>
      <c r="G3" s="358" t="s">
        <v>331</v>
      </c>
      <c r="H3" s="547" t="s">
        <v>332</v>
      </c>
      <c r="I3" s="548" t="s">
        <v>187</v>
      </c>
      <c r="J3" s="550" t="s">
        <v>334</v>
      </c>
    </row>
    <row r="4" spans="1:10" s="112" customFormat="1" ht="30.75" customHeight="1">
      <c r="A4" s="547"/>
      <c r="B4" s="547"/>
      <c r="C4" s="547"/>
      <c r="D4" s="547"/>
      <c r="E4" s="547"/>
      <c r="F4" s="113" t="s">
        <v>188</v>
      </c>
      <c r="G4" s="114" t="s">
        <v>333</v>
      </c>
      <c r="H4" s="547"/>
      <c r="I4" s="549"/>
      <c r="J4" s="550"/>
    </row>
    <row r="5" spans="1:10" s="112" customFormat="1" ht="150.75" customHeight="1">
      <c r="A5" s="541" t="s">
        <v>189</v>
      </c>
      <c r="B5" s="540" t="s">
        <v>190</v>
      </c>
      <c r="C5" s="540"/>
      <c r="D5" s="551" t="s">
        <v>191</v>
      </c>
      <c r="E5" s="551"/>
      <c r="F5" s="115" t="s">
        <v>201</v>
      </c>
      <c r="G5" s="117" t="s">
        <v>335</v>
      </c>
      <c r="H5" s="390">
        <v>1.5</v>
      </c>
      <c r="I5" s="118" t="s">
        <v>202</v>
      </c>
      <c r="J5" s="391" t="s">
        <v>363</v>
      </c>
    </row>
    <row r="6" spans="1:10" s="112" customFormat="1" ht="85.5" hidden="1" customHeight="1">
      <c r="A6" s="554"/>
      <c r="B6" s="540"/>
      <c r="C6" s="540"/>
      <c r="D6" s="552"/>
      <c r="E6" s="553"/>
      <c r="F6" s="115"/>
      <c r="G6" s="117"/>
      <c r="H6" s="116"/>
      <c r="I6" s="118"/>
      <c r="J6" s="118"/>
    </row>
    <row r="7" spans="1:10" s="112" customFormat="1" ht="85.5" hidden="1" customHeight="1">
      <c r="A7" s="554"/>
      <c r="B7" s="540"/>
      <c r="C7" s="540"/>
      <c r="D7" s="540"/>
      <c r="E7" s="540"/>
      <c r="F7" s="119"/>
      <c r="G7" s="117"/>
      <c r="H7" s="116"/>
      <c r="I7" s="118"/>
      <c r="J7" s="118"/>
    </row>
    <row r="8" spans="1:10" s="112" customFormat="1" ht="104.25" customHeight="1">
      <c r="A8" s="554"/>
      <c r="B8" s="555" t="s">
        <v>192</v>
      </c>
      <c r="C8" s="556"/>
      <c r="D8" s="555" t="s">
        <v>192</v>
      </c>
      <c r="E8" s="556"/>
      <c r="F8" s="541" t="s">
        <v>201</v>
      </c>
      <c r="G8" s="543" t="s">
        <v>336</v>
      </c>
      <c r="H8" s="545">
        <v>1.5</v>
      </c>
      <c r="I8" s="536" t="s">
        <v>193</v>
      </c>
      <c r="J8" s="536" t="s">
        <v>337</v>
      </c>
    </row>
    <row r="9" spans="1:10" s="112" customFormat="1" ht="45" customHeight="1">
      <c r="A9" s="542"/>
      <c r="B9" s="557"/>
      <c r="C9" s="558"/>
      <c r="D9" s="557"/>
      <c r="E9" s="558"/>
      <c r="F9" s="542"/>
      <c r="G9" s="544"/>
      <c r="H9" s="542"/>
      <c r="I9" s="537"/>
      <c r="J9" s="537"/>
    </row>
    <row r="10" spans="1:10" s="112" customFormat="1" ht="76.5" customHeight="1">
      <c r="A10" s="457" t="s">
        <v>972</v>
      </c>
      <c r="B10" s="538" t="s">
        <v>194</v>
      </c>
      <c r="C10" s="539"/>
      <c r="D10" s="538" t="s">
        <v>211</v>
      </c>
      <c r="E10" s="539"/>
      <c r="F10" s="119" t="s">
        <v>203</v>
      </c>
      <c r="G10" s="117" t="s">
        <v>338</v>
      </c>
      <c r="H10" s="392">
        <v>1</v>
      </c>
      <c r="I10" s="120" t="s">
        <v>212</v>
      </c>
      <c r="J10" s="456" t="s">
        <v>352</v>
      </c>
    </row>
    <row r="11" spans="1:10" s="112" customFormat="1" ht="120" customHeight="1">
      <c r="A11" s="559" t="s">
        <v>971</v>
      </c>
      <c r="B11" s="538" t="s">
        <v>34</v>
      </c>
      <c r="C11" s="539"/>
      <c r="D11" s="540" t="s">
        <v>213</v>
      </c>
      <c r="E11" s="540"/>
      <c r="F11" s="433" t="s">
        <v>203</v>
      </c>
      <c r="G11" s="117" t="s">
        <v>339</v>
      </c>
      <c r="H11" s="392">
        <v>2.5</v>
      </c>
      <c r="I11" s="123" t="s">
        <v>204</v>
      </c>
      <c r="J11" s="118" t="s">
        <v>340</v>
      </c>
    </row>
    <row r="12" spans="1:10" s="112" customFormat="1" ht="120" customHeight="1">
      <c r="A12" s="560"/>
      <c r="B12" s="538" t="s">
        <v>90</v>
      </c>
      <c r="C12" s="539"/>
      <c r="D12" s="538" t="s">
        <v>214</v>
      </c>
      <c r="E12" s="539"/>
      <c r="F12" s="119" t="s">
        <v>210</v>
      </c>
      <c r="G12" s="117" t="s">
        <v>341</v>
      </c>
      <c r="H12" s="392">
        <v>0.4</v>
      </c>
      <c r="I12" s="118" t="s">
        <v>342</v>
      </c>
      <c r="J12" s="391" t="s">
        <v>353</v>
      </c>
    </row>
    <row r="13" spans="1:10" s="112" customFormat="1" ht="44.25" customHeight="1">
      <c r="A13" s="560"/>
      <c r="B13" s="540" t="s">
        <v>205</v>
      </c>
      <c r="C13" s="540"/>
      <c r="D13" s="540" t="s">
        <v>195</v>
      </c>
      <c r="E13" s="540"/>
      <c r="F13" s="119" t="s">
        <v>208</v>
      </c>
      <c r="G13" s="117" t="s">
        <v>343</v>
      </c>
      <c r="H13" s="392">
        <v>1</v>
      </c>
      <c r="I13" s="536" t="s">
        <v>344</v>
      </c>
      <c r="J13" s="536" t="s">
        <v>345</v>
      </c>
    </row>
    <row r="14" spans="1:10" s="112" customFormat="1" ht="44.25" customHeight="1">
      <c r="A14" s="560"/>
      <c r="B14" s="540"/>
      <c r="C14" s="540"/>
      <c r="D14" s="538" t="s">
        <v>206</v>
      </c>
      <c r="E14" s="539"/>
      <c r="F14" s="122" t="s">
        <v>203</v>
      </c>
      <c r="G14" s="117" t="s">
        <v>339</v>
      </c>
      <c r="H14" s="392">
        <v>1.5</v>
      </c>
      <c r="I14" s="562"/>
      <c r="J14" s="562"/>
    </row>
    <row r="15" spans="1:10" s="112" customFormat="1" ht="44.25" customHeight="1">
      <c r="A15" s="560"/>
      <c r="B15" s="540"/>
      <c r="C15" s="540"/>
      <c r="D15" s="538" t="s">
        <v>196</v>
      </c>
      <c r="E15" s="539"/>
      <c r="F15" s="357" t="s">
        <v>346</v>
      </c>
      <c r="G15" s="117" t="s">
        <v>347</v>
      </c>
      <c r="H15" s="392">
        <v>0.5</v>
      </c>
      <c r="I15" s="537"/>
      <c r="J15" s="537"/>
    </row>
    <row r="16" spans="1:10" s="112" customFormat="1" ht="87.75" customHeight="1">
      <c r="A16" s="561"/>
      <c r="B16" s="538" t="s">
        <v>207</v>
      </c>
      <c r="C16" s="539"/>
      <c r="D16" s="538" t="s">
        <v>197</v>
      </c>
      <c r="E16" s="539"/>
      <c r="F16" s="357" t="s">
        <v>348</v>
      </c>
      <c r="G16" s="117" t="s">
        <v>350</v>
      </c>
      <c r="H16" s="392">
        <v>2.6</v>
      </c>
      <c r="I16" s="118" t="s">
        <v>349</v>
      </c>
      <c r="J16" s="118" t="s">
        <v>351</v>
      </c>
    </row>
    <row r="17" spans="1:10" s="112" customFormat="1" ht="58.5" customHeight="1">
      <c r="A17" s="559" t="s">
        <v>971</v>
      </c>
      <c r="B17" s="555" t="s">
        <v>216</v>
      </c>
      <c r="C17" s="556"/>
      <c r="D17" s="540" t="s">
        <v>217</v>
      </c>
      <c r="E17" s="540"/>
      <c r="F17" s="121" t="s">
        <v>356</v>
      </c>
      <c r="G17" s="124" t="s">
        <v>357</v>
      </c>
      <c r="H17" s="392">
        <v>0.75</v>
      </c>
      <c r="I17" s="563" t="s">
        <v>354</v>
      </c>
      <c r="J17" s="393" t="s">
        <v>355</v>
      </c>
    </row>
    <row r="18" spans="1:10" s="112" customFormat="1" ht="88.5" customHeight="1">
      <c r="A18" s="560"/>
      <c r="B18" s="564"/>
      <c r="C18" s="565"/>
      <c r="D18" s="540" t="s">
        <v>218</v>
      </c>
      <c r="E18" s="540"/>
      <c r="F18" s="357" t="s">
        <v>208</v>
      </c>
      <c r="G18" s="117" t="s">
        <v>338</v>
      </c>
      <c r="H18" s="392">
        <v>2</v>
      </c>
      <c r="I18" s="563"/>
      <c r="J18" s="393" t="s">
        <v>358</v>
      </c>
    </row>
    <row r="19" spans="1:10" s="112" customFormat="1" ht="57.75" customHeight="1">
      <c r="A19" s="560"/>
      <c r="B19" s="557"/>
      <c r="C19" s="558"/>
      <c r="D19" s="540" t="s">
        <v>209</v>
      </c>
      <c r="E19" s="540"/>
      <c r="F19" s="357" t="s">
        <v>359</v>
      </c>
      <c r="G19" s="117" t="s">
        <v>360</v>
      </c>
      <c r="H19" s="392">
        <v>1.42</v>
      </c>
      <c r="I19" s="563"/>
      <c r="J19" s="394" t="s">
        <v>361</v>
      </c>
    </row>
    <row r="20" spans="1:10" s="112" customFormat="1" ht="79.5" customHeight="1">
      <c r="A20" s="561"/>
      <c r="B20" s="557" t="s">
        <v>198</v>
      </c>
      <c r="C20" s="558"/>
      <c r="D20" s="538" t="s">
        <v>219</v>
      </c>
      <c r="E20" s="539"/>
      <c r="F20" s="119" t="s">
        <v>208</v>
      </c>
      <c r="G20" s="117" t="s">
        <v>343</v>
      </c>
      <c r="H20" s="392">
        <v>1</v>
      </c>
      <c r="I20" s="118" t="s">
        <v>199</v>
      </c>
      <c r="J20" s="118" t="s">
        <v>362</v>
      </c>
    </row>
  </sheetData>
  <mergeCells count="42">
    <mergeCell ref="A11:A16"/>
    <mergeCell ref="A17:A20"/>
    <mergeCell ref="I13:I15"/>
    <mergeCell ref="J13:J15"/>
    <mergeCell ref="I17:I19"/>
    <mergeCell ref="D13:E13"/>
    <mergeCell ref="D19:E19"/>
    <mergeCell ref="B20:C20"/>
    <mergeCell ref="D20:E20"/>
    <mergeCell ref="D14:E14"/>
    <mergeCell ref="D15:E15"/>
    <mergeCell ref="D16:E16"/>
    <mergeCell ref="D17:E17"/>
    <mergeCell ref="D12:E12"/>
    <mergeCell ref="B17:C19"/>
    <mergeCell ref="D18:E18"/>
    <mergeCell ref="D5:E5"/>
    <mergeCell ref="D6:E6"/>
    <mergeCell ref="A5:A9"/>
    <mergeCell ref="B5:C7"/>
    <mergeCell ref="D7:E7"/>
    <mergeCell ref="B8:C9"/>
    <mergeCell ref="D8:E9"/>
    <mergeCell ref="A1:J1"/>
    <mergeCell ref="A3:A4"/>
    <mergeCell ref="B3:C4"/>
    <mergeCell ref="D3:E4"/>
    <mergeCell ref="H3:H4"/>
    <mergeCell ref="I3:I4"/>
    <mergeCell ref="J3:J4"/>
    <mergeCell ref="J8:J9"/>
    <mergeCell ref="B10:C10"/>
    <mergeCell ref="B11:C11"/>
    <mergeCell ref="B13:C15"/>
    <mergeCell ref="B16:C16"/>
    <mergeCell ref="F8:F9"/>
    <mergeCell ref="G8:G9"/>
    <mergeCell ref="H8:H9"/>
    <mergeCell ref="I8:I9"/>
    <mergeCell ref="D10:E10"/>
    <mergeCell ref="D11:E11"/>
    <mergeCell ref="B12:C12"/>
  </mergeCells>
  <phoneticPr fontId="3" type="noConversion"/>
  <pageMargins left="0.31496062992125984" right="0.31496062992125984" top="0.74803149606299213" bottom="0.74803149606299213" header="0.31496062992125984" footer="0.31496062992125984"/>
  <pageSetup paperSize="9" orientation="landscape" r:id="rId1"/>
  <headerFooter>
    <oddFooter>&amp;R푸드마켓사업결과보고서&amp;P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표지</vt:lpstr>
      <vt:lpstr>세입세출총괄</vt:lpstr>
      <vt:lpstr>세입결산서</vt:lpstr>
      <vt:lpstr>세출결산서</vt:lpstr>
      <vt:lpstr>총계정원장</vt:lpstr>
      <vt:lpstr>현금출납부</vt:lpstr>
      <vt:lpstr>마켓사업결과보고서</vt:lpstr>
      <vt:lpstr>세입결산서!Print_Titles</vt:lpstr>
      <vt:lpstr>세출결산서!Print_Titles</vt:lpstr>
      <vt:lpstr>총계정원장!Print_Titles</vt:lpstr>
      <vt:lpstr>현금출납부!Print_Titles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2017-01-25T02:39:09Z</cp:lastPrinted>
  <dcterms:created xsi:type="dcterms:W3CDTF">2006-05-17T01:39:20Z</dcterms:created>
  <dcterms:modified xsi:type="dcterms:W3CDTF">2017-02-21T09:02:42Z</dcterms:modified>
</cp:coreProperties>
</file>