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95" windowWidth="14145" windowHeight="8430" activeTab="13"/>
  </bookViews>
  <sheets>
    <sheet name="표지" sheetId="14" r:id="rId1"/>
    <sheet name="예산안 총칙" sheetId="26" r:id="rId2"/>
    <sheet name="세입세출결산총괄" sheetId="10" r:id="rId3"/>
    <sheet name="세입결산서" sheetId="5" r:id="rId4"/>
    <sheet name="세출결산서" sheetId="23" r:id="rId5"/>
    <sheet name="총계정원장" sheetId="27" r:id="rId6"/>
    <sheet name="현금출납부" sheetId="28" r:id="rId7"/>
    <sheet name="마켓표지" sheetId="29" r:id="rId8"/>
    <sheet name="마켓예산안총칙" sheetId="30" r:id="rId9"/>
    <sheet name="마켓세입세출총괄" sheetId="31" r:id="rId10"/>
    <sheet name="마켓세입결산" sheetId="32" r:id="rId11"/>
    <sheet name="마켓세출결산" sheetId="33" r:id="rId12"/>
    <sheet name="마켓현금출납부" sheetId="34" r:id="rId13"/>
    <sheet name="마켓총계정원장" sheetId="35" r:id="rId14"/>
  </sheets>
  <definedNames>
    <definedName name="_xlnm.Print_Area" localSheetId="4">세출결산서!$A$1:$P$111</definedName>
    <definedName name="_xlnm.Print_Area" localSheetId="1">'예산안 총칙'!$A$2:$H$33</definedName>
    <definedName name="_xlnm.Print_Titles" localSheetId="3">세입결산서!$2:$3</definedName>
    <definedName name="_xlnm.Print_Titles" localSheetId="2">세입세출결산총괄!$5:$7</definedName>
    <definedName name="_xlnm.Print_Titles" localSheetId="4">세출결산서!$3:$4</definedName>
    <definedName name="_xlnm.Print_Titles" localSheetId="5">총계정원장!$3:$3</definedName>
    <definedName name="_xlnm.Print_Titles" localSheetId="6">현금출납부!$3:$3</definedName>
  </definedNames>
  <calcPr calcId="124519"/>
</workbook>
</file>

<file path=xl/calcChain.xml><?xml version="1.0" encoding="utf-8"?>
<calcChain xmlns="http://schemas.openxmlformats.org/spreadsheetml/2006/main">
  <c r="G147" i="33"/>
  <c r="E147"/>
  <c r="D146"/>
  <c r="G146" s="1"/>
  <c r="I145"/>
  <c r="H145"/>
  <c r="F145"/>
  <c r="I144"/>
  <c r="H144"/>
  <c r="F144"/>
  <c r="M142"/>
  <c r="H142"/>
  <c r="G142"/>
  <c r="E142"/>
  <c r="E141" s="1"/>
  <c r="H141"/>
  <c r="G141"/>
  <c r="F141"/>
  <c r="D141"/>
  <c r="I139"/>
  <c r="G139"/>
  <c r="E139"/>
  <c r="E138" s="1"/>
  <c r="M138"/>
  <c r="I138"/>
  <c r="I137" s="1"/>
  <c r="G138"/>
  <c r="F138"/>
  <c r="D138"/>
  <c r="M137"/>
  <c r="H137"/>
  <c r="G137"/>
  <c r="F137"/>
  <c r="D137"/>
  <c r="G135"/>
  <c r="M132"/>
  <c r="H132"/>
  <c r="G132"/>
  <c r="F132"/>
  <c r="E132"/>
  <c r="M127"/>
  <c r="F127" s="1"/>
  <c r="G127" s="1"/>
  <c r="E127"/>
  <c r="M124"/>
  <c r="M121" s="1"/>
  <c r="F121" s="1"/>
  <c r="G121" s="1"/>
  <c r="F124"/>
  <c r="G124" s="1"/>
  <c r="M122"/>
  <c r="G122"/>
  <c r="D121"/>
  <c r="G118"/>
  <c r="M116"/>
  <c r="H116" s="1"/>
  <c r="G116"/>
  <c r="E116"/>
  <c r="M112"/>
  <c r="F112" s="1"/>
  <c r="G112" s="1"/>
  <c r="H112"/>
  <c r="E112"/>
  <c r="M109"/>
  <c r="H109"/>
  <c r="H102" s="1"/>
  <c r="G109"/>
  <c r="F109"/>
  <c r="M106"/>
  <c r="E106" s="1"/>
  <c r="E102" s="1"/>
  <c r="M103"/>
  <c r="F103"/>
  <c r="E103"/>
  <c r="M102"/>
  <c r="M101" s="1"/>
  <c r="I102"/>
  <c r="D102"/>
  <c r="D101" s="1"/>
  <c r="I101"/>
  <c r="G100"/>
  <c r="G98" s="1"/>
  <c r="E100"/>
  <c r="F99"/>
  <c r="E99"/>
  <c r="M98"/>
  <c r="H98"/>
  <c r="F98"/>
  <c r="E98"/>
  <c r="D98"/>
  <c r="G97"/>
  <c r="F97"/>
  <c r="D96"/>
  <c r="M95"/>
  <c r="E96" s="1"/>
  <c r="I95"/>
  <c r="I94" s="1"/>
  <c r="G95"/>
  <c r="E95"/>
  <c r="D95"/>
  <c r="E94"/>
  <c r="D94"/>
  <c r="M92"/>
  <c r="G92"/>
  <c r="M89"/>
  <c r="H89"/>
  <c r="G89"/>
  <c r="F89"/>
  <c r="E89"/>
  <c r="M85"/>
  <c r="F85" s="1"/>
  <c r="E85"/>
  <c r="M80"/>
  <c r="H80"/>
  <c r="G80"/>
  <c r="E80"/>
  <c r="M74"/>
  <c r="H74"/>
  <c r="G74"/>
  <c r="E74"/>
  <c r="M71"/>
  <c r="G71"/>
  <c r="E71"/>
  <c r="E70" s="1"/>
  <c r="M70"/>
  <c r="D70"/>
  <c r="M64"/>
  <c r="H64"/>
  <c r="G64"/>
  <c r="M60"/>
  <c r="F60" s="1"/>
  <c r="G60" s="1"/>
  <c r="E60"/>
  <c r="M54"/>
  <c r="G54"/>
  <c r="F54"/>
  <c r="E54"/>
  <c r="M48"/>
  <c r="G48"/>
  <c r="E48"/>
  <c r="M44"/>
  <c r="M40" s="1"/>
  <c r="M39" s="1"/>
  <c r="L44"/>
  <c r="H44"/>
  <c r="G44"/>
  <c r="E44"/>
  <c r="M41"/>
  <c r="H41"/>
  <c r="G41"/>
  <c r="G40" s="1"/>
  <c r="E41"/>
  <c r="E40" s="1"/>
  <c r="E39" s="1"/>
  <c r="I40"/>
  <c r="I6" s="1"/>
  <c r="D40"/>
  <c r="D39" s="1"/>
  <c r="M33"/>
  <c r="M32"/>
  <c r="H32"/>
  <c r="G32"/>
  <c r="M30"/>
  <c r="M25" s="1"/>
  <c r="H30"/>
  <c r="G30"/>
  <c r="M28"/>
  <c r="H28"/>
  <c r="H25" s="1"/>
  <c r="G28"/>
  <c r="M26"/>
  <c r="G26"/>
  <c r="I25"/>
  <c r="F25"/>
  <c r="G25" s="1"/>
  <c r="E25"/>
  <c r="D25"/>
  <c r="H18"/>
  <c r="F18" s="1"/>
  <c r="G18" s="1"/>
  <c r="E18"/>
  <c r="M16"/>
  <c r="H16"/>
  <c r="G16"/>
  <c r="F16"/>
  <c r="E16"/>
  <c r="M12"/>
  <c r="F12" s="1"/>
  <c r="E12"/>
  <c r="E11"/>
  <c r="M8"/>
  <c r="M7" s="1"/>
  <c r="G8"/>
  <c r="E8"/>
  <c r="E7" s="1"/>
  <c r="D7"/>
  <c r="D6" s="1"/>
  <c r="D5" s="1"/>
  <c r="F15" i="32"/>
  <c r="F14"/>
  <c r="F13"/>
  <c r="E13"/>
  <c r="D13"/>
  <c r="F12"/>
  <c r="E12"/>
  <c r="D12"/>
  <c r="F11"/>
  <c r="F10"/>
  <c r="E10"/>
  <c r="D10"/>
  <c r="E9"/>
  <c r="F9" s="1"/>
  <c r="D9"/>
  <c r="F8"/>
  <c r="F7"/>
  <c r="F6"/>
  <c r="E6"/>
  <c r="D6"/>
  <c r="E5"/>
  <c r="F5" s="1"/>
  <c r="D5"/>
  <c r="D4" s="1"/>
  <c r="M63" i="31"/>
  <c r="M62"/>
  <c r="M61"/>
  <c r="L61"/>
  <c r="L60" s="1"/>
  <c r="M60" s="1"/>
  <c r="K61"/>
  <c r="K60" s="1"/>
  <c r="M59"/>
  <c r="M58"/>
  <c r="L58"/>
  <c r="L55" s="1"/>
  <c r="K58"/>
  <c r="N57"/>
  <c r="M57"/>
  <c r="L56"/>
  <c r="K56"/>
  <c r="K55" s="1"/>
  <c r="M54"/>
  <c r="N53"/>
  <c r="M53"/>
  <c r="N52"/>
  <c r="M52"/>
  <c r="N51"/>
  <c r="M51"/>
  <c r="N50"/>
  <c r="M50"/>
  <c r="L49"/>
  <c r="M49" s="1"/>
  <c r="N49" s="1"/>
  <c r="K49"/>
  <c r="K41" s="1"/>
  <c r="M48"/>
  <c r="M47"/>
  <c r="N46"/>
  <c r="M46"/>
  <c r="M45"/>
  <c r="M44"/>
  <c r="N43"/>
  <c r="M43"/>
  <c r="N42"/>
  <c r="M42"/>
  <c r="L42"/>
  <c r="K42"/>
  <c r="L41"/>
  <c r="M41" s="1"/>
  <c r="N41" s="1"/>
  <c r="N40"/>
  <c r="N38" s="1"/>
  <c r="M40"/>
  <c r="M38" s="1"/>
  <c r="L38"/>
  <c r="K38"/>
  <c r="N37"/>
  <c r="N35" s="1"/>
  <c r="M37"/>
  <c r="M35" s="1"/>
  <c r="L35"/>
  <c r="L34" s="1"/>
  <c r="M34" s="1"/>
  <c r="K35"/>
  <c r="K34"/>
  <c r="N33"/>
  <c r="M33"/>
  <c r="N32"/>
  <c r="M32"/>
  <c r="M31"/>
  <c r="N31" s="1"/>
  <c r="M30"/>
  <c r="N30" s="1"/>
  <c r="N29"/>
  <c r="M29"/>
  <c r="N28"/>
  <c r="M28"/>
  <c r="L27"/>
  <c r="K27"/>
  <c r="M27" s="1"/>
  <c r="N27" s="1"/>
  <c r="N26"/>
  <c r="M26"/>
  <c r="N25"/>
  <c r="M25"/>
  <c r="M24"/>
  <c r="N24" s="1"/>
  <c r="M23"/>
  <c r="N23" s="1"/>
  <c r="F23"/>
  <c r="N22"/>
  <c r="M22"/>
  <c r="F22"/>
  <c r="M21"/>
  <c r="F21"/>
  <c r="D21"/>
  <c r="N20"/>
  <c r="M20"/>
  <c r="L20"/>
  <c r="K20"/>
  <c r="F20"/>
  <c r="M19"/>
  <c r="N19" s="1"/>
  <c r="E19"/>
  <c r="E18" s="1"/>
  <c r="D19"/>
  <c r="D18" s="1"/>
  <c r="N18"/>
  <c r="M18"/>
  <c r="M17"/>
  <c r="F17"/>
  <c r="N16"/>
  <c r="M16"/>
  <c r="G16"/>
  <c r="F16"/>
  <c r="L15"/>
  <c r="K15"/>
  <c r="M15" s="1"/>
  <c r="N15" s="1"/>
  <c r="G15"/>
  <c r="F15"/>
  <c r="E15"/>
  <c r="D15"/>
  <c r="M14"/>
  <c r="N14" s="1"/>
  <c r="F14"/>
  <c r="G14" s="1"/>
  <c r="E14"/>
  <c r="E8" s="1"/>
  <c r="D14"/>
  <c r="N13"/>
  <c r="M13"/>
  <c r="F13"/>
  <c r="G13" s="1"/>
  <c r="M12"/>
  <c r="N12" s="1"/>
  <c r="G12"/>
  <c r="F12"/>
  <c r="N11"/>
  <c r="M11"/>
  <c r="E11"/>
  <c r="D11"/>
  <c r="F11" s="1"/>
  <c r="G11" s="1"/>
  <c r="N10"/>
  <c r="M10"/>
  <c r="L10"/>
  <c r="L9" s="1"/>
  <c r="K10"/>
  <c r="K9" s="1"/>
  <c r="E10"/>
  <c r="D10"/>
  <c r="D8" s="1"/>
  <c r="E22" i="30"/>
  <c r="D22"/>
  <c r="F22" s="1"/>
  <c r="G21"/>
  <c r="F21"/>
  <c r="G20"/>
  <c r="F20"/>
  <c r="G19"/>
  <c r="F19"/>
  <c r="G18"/>
  <c r="F18"/>
  <c r="G17"/>
  <c r="F17"/>
  <c r="G12"/>
  <c r="F12"/>
  <c r="E12"/>
  <c r="D12"/>
  <c r="G11"/>
  <c r="F11"/>
  <c r="G10"/>
  <c r="F10"/>
  <c r="P109" i="23"/>
  <c r="G110"/>
  <c r="S109"/>
  <c r="P75"/>
  <c r="K75"/>
  <c r="K76"/>
  <c r="H78"/>
  <c r="I109"/>
  <c r="I108" s="1"/>
  <c r="P86"/>
  <c r="P85" s="1"/>
  <c r="P105"/>
  <c r="P98"/>
  <c r="P76"/>
  <c r="P72"/>
  <c r="P7"/>
  <c r="P38"/>
  <c r="S43"/>
  <c r="S42"/>
  <c r="S41"/>
  <c r="S40"/>
  <c r="S39"/>
  <c r="F108"/>
  <c r="H75"/>
  <c r="F70" i="33" l="1"/>
  <c r="G70" s="1"/>
  <c r="G85"/>
  <c r="F102"/>
  <c r="E6"/>
  <c r="E5" s="1"/>
  <c r="G12"/>
  <c r="F7"/>
  <c r="I5"/>
  <c r="G145"/>
  <c r="F40"/>
  <c r="E101"/>
  <c r="H8"/>
  <c r="G103"/>
  <c r="D145"/>
  <c r="D144" s="1"/>
  <c r="G144" s="1"/>
  <c r="I39"/>
  <c r="H54"/>
  <c r="H40" s="1"/>
  <c r="H39" s="1"/>
  <c r="H95"/>
  <c r="H94" s="1"/>
  <c r="F95"/>
  <c r="F94" s="1"/>
  <c r="G94" s="1"/>
  <c r="E124"/>
  <c r="E121" s="1"/>
  <c r="H12"/>
  <c r="H85"/>
  <c r="H70" s="1"/>
  <c r="E97"/>
  <c r="F106"/>
  <c r="G106" s="1"/>
  <c r="H127"/>
  <c r="H121" s="1"/>
  <c r="H101" s="1"/>
  <c r="E4" i="32"/>
  <c r="F4" s="1"/>
  <c r="L8" i="31"/>
  <c r="M9"/>
  <c r="K8"/>
  <c r="F8"/>
  <c r="G8" s="1"/>
  <c r="M55"/>
  <c r="N55" s="1"/>
  <c r="F10"/>
  <c r="G10" s="1"/>
  <c r="M56"/>
  <c r="N56" s="1"/>
  <c r="F19"/>
  <c r="F18" s="1"/>
  <c r="G22" i="30"/>
  <c r="F4" i="5"/>
  <c r="G4"/>
  <c r="E4"/>
  <c r="G26"/>
  <c r="G25"/>
  <c r="F24"/>
  <c r="F23" s="1"/>
  <c r="G23" s="1"/>
  <c r="E23"/>
  <c r="E24"/>
  <c r="E8"/>
  <c r="E26" i="10"/>
  <c r="F28"/>
  <c r="G24"/>
  <c r="F24"/>
  <c r="G23"/>
  <c r="F23"/>
  <c r="E23"/>
  <c r="D23"/>
  <c r="E22"/>
  <c r="F22" s="1"/>
  <c r="G22" s="1"/>
  <c r="D22"/>
  <c r="G102" i="33" l="1"/>
  <c r="F101"/>
  <c r="G101" s="1"/>
  <c r="G7"/>
  <c r="F6"/>
  <c r="F39"/>
  <c r="G39" s="1"/>
  <c r="H7"/>
  <c r="H6" s="1"/>
  <c r="H5" s="1"/>
  <c r="O10" s="1"/>
  <c r="M8" i="31"/>
  <c r="N8" s="1"/>
  <c r="N9"/>
  <c r="G24" i="5"/>
  <c r="G6" i="33" l="1"/>
  <c r="F5"/>
  <c r="G5" s="1"/>
  <c r="E9" i="10"/>
  <c r="D9"/>
  <c r="D10"/>
  <c r="E13" i="5"/>
  <c r="E12" s="1"/>
  <c r="E16"/>
  <c r="E15" s="1"/>
  <c r="F27" i="23"/>
  <c r="E6" i="5" l="1"/>
  <c r="E5" s="1"/>
  <c r="G7"/>
  <c r="F7" i="23"/>
  <c r="P22" l="1"/>
  <c r="F80" l="1"/>
  <c r="F85"/>
  <c r="F49"/>
  <c r="F79" l="1"/>
  <c r="I32"/>
  <c r="P32"/>
  <c r="D24" i="26"/>
  <c r="D14"/>
  <c r="K37" i="10"/>
  <c r="K34"/>
  <c r="M43"/>
  <c r="M31"/>
  <c r="M32"/>
  <c r="N32" s="1"/>
  <c r="M35"/>
  <c r="N35" s="1"/>
  <c r="M36"/>
  <c r="N36" s="1"/>
  <c r="M38"/>
  <c r="M39"/>
  <c r="N39" s="1"/>
  <c r="M40"/>
  <c r="M41"/>
  <c r="N41" s="1"/>
  <c r="M42"/>
  <c r="N42" s="1"/>
  <c r="N43"/>
  <c r="M44"/>
  <c r="N44" s="1"/>
  <c r="M47"/>
  <c r="N47" s="1"/>
  <c r="N38"/>
  <c r="L37"/>
  <c r="L34"/>
  <c r="M34" s="1"/>
  <c r="N34" s="1"/>
  <c r="K46"/>
  <c r="K45" s="1"/>
  <c r="L29"/>
  <c r="L30"/>
  <c r="K30"/>
  <c r="K29" s="1"/>
  <c r="M17"/>
  <c r="N17" s="1"/>
  <c r="M18"/>
  <c r="N18" s="1"/>
  <c r="M19"/>
  <c r="N19" s="1"/>
  <c r="M20"/>
  <c r="M21"/>
  <c r="N21" s="1"/>
  <c r="M23"/>
  <c r="M24"/>
  <c r="N24" s="1"/>
  <c r="M25"/>
  <c r="N25" s="1"/>
  <c r="M26"/>
  <c r="N26" s="1"/>
  <c r="M27"/>
  <c r="N27" s="1"/>
  <c r="M28"/>
  <c r="N28" s="1"/>
  <c r="L16"/>
  <c r="K16"/>
  <c r="M15"/>
  <c r="M14"/>
  <c r="N14" s="1"/>
  <c r="M13"/>
  <c r="M12"/>
  <c r="N12" s="1"/>
  <c r="M11"/>
  <c r="N11" s="1"/>
  <c r="N15"/>
  <c r="L10"/>
  <c r="K10"/>
  <c r="K22"/>
  <c r="L22"/>
  <c r="E12"/>
  <c r="F12" s="1"/>
  <c r="G12" s="1"/>
  <c r="F11"/>
  <c r="G11" s="1"/>
  <c r="F13"/>
  <c r="G13" s="1"/>
  <c r="F14"/>
  <c r="G14" s="1"/>
  <c r="F15"/>
  <c r="G15" s="1"/>
  <c r="F18"/>
  <c r="G18" s="1"/>
  <c r="F21"/>
  <c r="G21" s="1"/>
  <c r="F27"/>
  <c r="E10"/>
  <c r="F9" s="1"/>
  <c r="G9" s="1"/>
  <c r="D26"/>
  <c r="D25" s="1"/>
  <c r="D8" s="1"/>
  <c r="D20"/>
  <c r="D19" s="1"/>
  <c r="D17"/>
  <c r="D16" s="1"/>
  <c r="P108" i="23"/>
  <c r="G21" i="5"/>
  <c r="G22"/>
  <c r="G20"/>
  <c r="E19"/>
  <c r="E18" s="1"/>
  <c r="F19"/>
  <c r="K33" i="10" l="1"/>
  <c r="M30"/>
  <c r="N30" s="1"/>
  <c r="M37"/>
  <c r="N37" s="1"/>
  <c r="K9"/>
  <c r="M22"/>
  <c r="N22" s="1"/>
  <c r="M10"/>
  <c r="N10" s="1"/>
  <c r="G19" i="5"/>
  <c r="G18" s="1"/>
  <c r="L9" i="10"/>
  <c r="L33"/>
  <c r="M29"/>
  <c r="N29" s="1"/>
  <c r="F10"/>
  <c r="G10" s="1"/>
  <c r="M16"/>
  <c r="N16" s="1"/>
  <c r="F16" i="5"/>
  <c r="M33" i="10" l="1"/>
  <c r="N33" s="1"/>
  <c r="K8"/>
  <c r="M9"/>
  <c r="N9" s="1"/>
  <c r="L109" i="23"/>
  <c r="L108" s="1"/>
  <c r="K109"/>
  <c r="K108" s="1"/>
  <c r="P94"/>
  <c r="H50"/>
  <c r="J109"/>
  <c r="J108" s="1"/>
  <c r="H16"/>
  <c r="P17"/>
  <c r="P8"/>
  <c r="H11"/>
  <c r="J85"/>
  <c r="J79" s="1"/>
  <c r="K85"/>
  <c r="L85"/>
  <c r="I85"/>
  <c r="P101"/>
  <c r="P90"/>
  <c r="H90" s="1"/>
  <c r="L80"/>
  <c r="K80"/>
  <c r="H81"/>
  <c r="P81"/>
  <c r="H83"/>
  <c r="P83"/>
  <c r="L49"/>
  <c r="L6" s="1"/>
  <c r="K49"/>
  <c r="J49"/>
  <c r="I49"/>
  <c r="H72"/>
  <c r="H69"/>
  <c r="P69"/>
  <c r="H58"/>
  <c r="P58"/>
  <c r="H53"/>
  <c r="P53"/>
  <c r="P50"/>
  <c r="F18" i="5"/>
  <c r="G16"/>
  <c r="G17"/>
  <c r="F15"/>
  <c r="G11"/>
  <c r="G10"/>
  <c r="F9"/>
  <c r="F8" s="1"/>
  <c r="F13"/>
  <c r="F12" s="1"/>
  <c r="G14"/>
  <c r="G6"/>
  <c r="F6"/>
  <c r="F5" s="1"/>
  <c r="P34" i="23"/>
  <c r="I34" l="1"/>
  <c r="I27" s="1"/>
  <c r="G13" i="5"/>
  <c r="G5"/>
  <c r="G17" i="23"/>
  <c r="H17" s="1"/>
  <c r="L79"/>
  <c r="K79"/>
  <c r="P80"/>
  <c r="G49"/>
  <c r="H34" l="1"/>
  <c r="G27"/>
  <c r="I17"/>
  <c r="G7"/>
  <c r="G6" l="1"/>
  <c r="P30"/>
  <c r="P27" s="1"/>
  <c r="F6"/>
  <c r="F5" s="1"/>
  <c r="H37"/>
  <c r="H32"/>
  <c r="H30"/>
  <c r="H28"/>
  <c r="J7"/>
  <c r="J6" s="1"/>
  <c r="H27" l="1"/>
  <c r="I7"/>
  <c r="I6" s="1"/>
  <c r="P11"/>
  <c r="H7" l="1"/>
  <c r="H6"/>
  <c r="H20"/>
  <c r="H8"/>
  <c r="H76" l="1"/>
  <c r="G80"/>
  <c r="H80" s="1"/>
  <c r="H98"/>
  <c r="G85"/>
  <c r="H105"/>
  <c r="H101"/>
  <c r="H94"/>
  <c r="H86"/>
  <c r="G79" l="1"/>
  <c r="H85"/>
  <c r="H49"/>
  <c r="P62"/>
  <c r="H79" l="1"/>
  <c r="F23" i="26"/>
  <c r="G23" l="1"/>
  <c r="F22"/>
  <c r="G22"/>
  <c r="G11"/>
  <c r="F10"/>
  <c r="G10"/>
  <c r="F11"/>
  <c r="F12"/>
  <c r="G12"/>
  <c r="F13"/>
  <c r="G13"/>
  <c r="E14"/>
  <c r="F14" s="1"/>
  <c r="E24"/>
  <c r="G24" l="1"/>
  <c r="G14"/>
  <c r="E25" i="10" l="1"/>
  <c r="F25" s="1"/>
  <c r="F26"/>
  <c r="E20"/>
  <c r="F20" s="1"/>
  <c r="G20" s="1"/>
  <c r="E17"/>
  <c r="F17" s="1"/>
  <c r="G17" s="1"/>
  <c r="E19" l="1"/>
  <c r="F19" s="1"/>
  <c r="G19" s="1"/>
  <c r="E16"/>
  <c r="D19" i="5"/>
  <c r="E8" i="10" l="1"/>
  <c r="F8" s="1"/>
  <c r="G8" s="1"/>
  <c r="F16"/>
  <c r="G16" s="1"/>
  <c r="E27" i="23"/>
  <c r="I80" l="1"/>
  <c r="I79" s="1"/>
  <c r="I5" s="1"/>
  <c r="E110"/>
  <c r="E109" s="1"/>
  <c r="E108" s="1"/>
  <c r="E105"/>
  <c r="E94"/>
  <c r="E58" l="1"/>
  <c r="G21" i="26" l="1"/>
  <c r="F21"/>
  <c r="G20"/>
  <c r="F20"/>
  <c r="G19"/>
  <c r="F19"/>
  <c r="F24" l="1"/>
  <c r="E92" i="23" l="1"/>
  <c r="E81"/>
  <c r="E80" s="1"/>
  <c r="E77"/>
  <c r="L75"/>
  <c r="L5" s="1"/>
  <c r="H62"/>
  <c r="E53"/>
  <c r="P45"/>
  <c r="E17"/>
  <c r="K7"/>
  <c r="K6" s="1"/>
  <c r="K5" s="1"/>
  <c r="G15" i="5"/>
  <c r="K13"/>
  <c r="L46" i="10"/>
  <c r="D18" i="5"/>
  <c r="M46" i="10" l="1"/>
  <c r="N46" s="1"/>
  <c r="L45"/>
  <c r="E98" i="23"/>
  <c r="E11"/>
  <c r="P47"/>
  <c r="D45"/>
  <c r="E62"/>
  <c r="E69"/>
  <c r="E90"/>
  <c r="J75"/>
  <c r="J5" s="1"/>
  <c r="S7" s="1"/>
  <c r="M45" i="10" l="1"/>
  <c r="N45" s="1"/>
  <c r="L8"/>
  <c r="M8" s="1"/>
  <c r="N8" s="1"/>
  <c r="G12" i="5"/>
  <c r="E20" i="23"/>
  <c r="E50"/>
  <c r="E49" s="1"/>
  <c r="E78"/>
  <c r="E76" s="1"/>
  <c r="E75" s="1"/>
  <c r="E8"/>
  <c r="E45"/>
  <c r="E44"/>
  <c r="E7" l="1"/>
  <c r="E6" s="1"/>
  <c r="E86"/>
  <c r="M85"/>
  <c r="E85" l="1"/>
  <c r="E79" s="1"/>
  <c r="E5" s="1"/>
  <c r="G109" l="1"/>
  <c r="G108" s="1"/>
  <c r="G5" s="1"/>
  <c r="H5" s="1"/>
  <c r="H110"/>
  <c r="H109" s="1"/>
  <c r="H108" s="1"/>
</calcChain>
</file>

<file path=xl/comments1.xml><?xml version="1.0" encoding="utf-8"?>
<comments xmlns="http://schemas.openxmlformats.org/spreadsheetml/2006/main">
  <authors>
    <author>nono</author>
  </authors>
  <commentList>
    <comment ref="B140" author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<sst xmlns="http://schemas.openxmlformats.org/spreadsheetml/2006/main" count="4154" uniqueCount="1759">
  <si>
    <t>사업수입</t>
    <phoneticPr fontId="3" type="noConversion"/>
  </si>
  <si>
    <t>보조금수입</t>
    <phoneticPr fontId="3" type="noConversion"/>
  </si>
  <si>
    <t>후원금</t>
    <phoneticPr fontId="3" type="noConversion"/>
  </si>
  <si>
    <t>전입금</t>
    <phoneticPr fontId="3" type="noConversion"/>
  </si>
  <si>
    <t>사무비</t>
    <phoneticPr fontId="3" type="noConversion"/>
  </si>
  <si>
    <t>재산조성비</t>
    <phoneticPr fontId="3" type="noConversion"/>
  </si>
  <si>
    <t>예산과목</t>
    <phoneticPr fontId="3" type="noConversion"/>
  </si>
  <si>
    <t>관</t>
    <phoneticPr fontId="3" type="noConversion"/>
  </si>
  <si>
    <t>항</t>
    <phoneticPr fontId="3" type="noConversion"/>
  </si>
  <si>
    <t>경상보조금수입</t>
    <phoneticPr fontId="3" type="noConversion"/>
  </si>
  <si>
    <t>목</t>
    <phoneticPr fontId="3" type="noConversion"/>
  </si>
  <si>
    <t>급여</t>
    <phoneticPr fontId="3" type="noConversion"/>
  </si>
  <si>
    <t>제수당</t>
    <phoneticPr fontId="3" type="noConversion"/>
  </si>
  <si>
    <t>퇴직금및퇴직적립금</t>
    <phoneticPr fontId="3" type="noConversion"/>
  </si>
  <si>
    <t>사회보험부담비용</t>
    <phoneticPr fontId="3" type="noConversion"/>
  </si>
  <si>
    <t>기관운영비</t>
    <phoneticPr fontId="3" type="noConversion"/>
  </si>
  <si>
    <t>여비</t>
    <phoneticPr fontId="3" type="noConversion"/>
  </si>
  <si>
    <t>수용비및수수료</t>
    <phoneticPr fontId="3" type="noConversion"/>
  </si>
  <si>
    <t>공공요금</t>
    <phoneticPr fontId="3" type="noConversion"/>
  </si>
  <si>
    <t>제세공과금</t>
    <phoneticPr fontId="3" type="noConversion"/>
  </si>
  <si>
    <t>차량비</t>
    <phoneticPr fontId="3" type="noConversion"/>
  </si>
  <si>
    <t>시설비</t>
    <phoneticPr fontId="3" type="noConversion"/>
  </si>
  <si>
    <t>자산취득비</t>
    <phoneticPr fontId="3" type="noConversion"/>
  </si>
  <si>
    <t>시설장비유지비</t>
    <phoneticPr fontId="3" type="noConversion"/>
  </si>
  <si>
    <t>지역사회보호사업비</t>
    <phoneticPr fontId="3" type="noConversion"/>
  </si>
  <si>
    <t>지역사회조직사업비</t>
    <phoneticPr fontId="3" type="noConversion"/>
  </si>
  <si>
    <t>세부산출내역</t>
    <phoneticPr fontId="3" type="noConversion"/>
  </si>
  <si>
    <t>=</t>
    <phoneticPr fontId="3" type="noConversion"/>
  </si>
  <si>
    <t>Ｏ차량보험료</t>
    <phoneticPr fontId="3" type="noConversion"/>
  </si>
  <si>
    <t>Ｏ환경개선부담금</t>
    <phoneticPr fontId="3" type="noConversion"/>
  </si>
  <si>
    <t>Ｏ화재보험</t>
    <phoneticPr fontId="3" type="noConversion"/>
  </si>
  <si>
    <t>Ｏ차량정기검사</t>
    <phoneticPr fontId="3" type="noConversion"/>
  </si>
  <si>
    <t>Ｏ차량자동차세</t>
    <phoneticPr fontId="3" type="noConversion"/>
  </si>
  <si>
    <t>Ｏ차량유류비</t>
    <phoneticPr fontId="3" type="noConversion"/>
  </si>
  <si>
    <t>Ｏ차량수리및소모품비</t>
    <phoneticPr fontId="3" type="noConversion"/>
  </si>
  <si>
    <t>Ｏ사무용품</t>
    <phoneticPr fontId="3" type="noConversion"/>
  </si>
  <si>
    <t>운영비</t>
    <phoneticPr fontId="3" type="noConversion"/>
  </si>
  <si>
    <t>합   계</t>
    <phoneticPr fontId="3" type="noConversion"/>
  </si>
  <si>
    <t>지역네트워크강화사업</t>
    <phoneticPr fontId="3" type="noConversion"/>
  </si>
  <si>
    <t>세               입</t>
  </si>
  <si>
    <t>세                 출</t>
  </si>
  <si>
    <t>관</t>
  </si>
  <si>
    <t>항</t>
  </si>
  <si>
    <t>목</t>
  </si>
  <si>
    <t>총          계</t>
    <phoneticPr fontId="3" type="noConversion"/>
  </si>
  <si>
    <t>사무비</t>
  </si>
  <si>
    <t>급여</t>
  </si>
  <si>
    <t>직원역량강화사업</t>
    <phoneticPr fontId="3" type="noConversion"/>
  </si>
  <si>
    <t>Ｏ운영위원회</t>
    <phoneticPr fontId="3" type="noConversion"/>
  </si>
  <si>
    <t>Ｏ기타시설장비유지보수</t>
    <phoneticPr fontId="3" type="noConversion"/>
  </si>
  <si>
    <t>사업수입</t>
    <phoneticPr fontId="3" type="noConversion"/>
  </si>
  <si>
    <t>경상보조금수입</t>
    <phoneticPr fontId="3" type="noConversion"/>
  </si>
  <si>
    <t>지역사회보호사업비</t>
    <phoneticPr fontId="3" type="noConversion"/>
  </si>
  <si>
    <t>지역사회조직사업비</t>
    <phoneticPr fontId="3" type="noConversion"/>
  </si>
  <si>
    <t>지역네트워크강화사업</t>
    <phoneticPr fontId="3" type="noConversion"/>
  </si>
  <si>
    <t>직원역량강화사업</t>
    <phoneticPr fontId="3" type="noConversion"/>
  </si>
  <si>
    <t>2. 세입예산 각목명세서</t>
    <phoneticPr fontId="3" type="noConversion"/>
  </si>
  <si>
    <t>1. 세입·세출 총괄</t>
    <phoneticPr fontId="3" type="noConversion"/>
  </si>
  <si>
    <t>증(△)감
(C=B-A)</t>
    <phoneticPr fontId="3" type="noConversion"/>
  </si>
  <si>
    <t>증감
(C=B-A)</t>
    <phoneticPr fontId="3" type="noConversion"/>
  </si>
  <si>
    <t>(단위:원)</t>
    <phoneticPr fontId="3" type="noConversion"/>
  </si>
  <si>
    <t>(시흥정왕푸드뱅크)</t>
    <phoneticPr fontId="3" type="noConversion"/>
  </si>
  <si>
    <t>도시락지원사업</t>
    <phoneticPr fontId="3" type="noConversion"/>
  </si>
  <si>
    <t>Ｏ직원전문교육 및 교육</t>
    <phoneticPr fontId="3" type="noConversion"/>
  </si>
  <si>
    <t>시흥정왕푸드뱅크</t>
    <phoneticPr fontId="3" type="noConversion"/>
  </si>
  <si>
    <t>기타운영비</t>
    <phoneticPr fontId="3" type="noConversion"/>
  </si>
  <si>
    <t>푸드뱅크수익사업</t>
    <phoneticPr fontId="3" type="noConversion"/>
  </si>
  <si>
    <t>푸드뱅크 운영비</t>
    <phoneticPr fontId="3" type="noConversion"/>
  </si>
  <si>
    <t>푸드뱅크 인건비</t>
    <phoneticPr fontId="3" type="noConversion"/>
  </si>
  <si>
    <t>푸드뱅크운영비</t>
    <phoneticPr fontId="3" type="noConversion"/>
  </si>
  <si>
    <t>Ｏ기관운영비</t>
    <phoneticPr fontId="3" type="noConversion"/>
  </si>
  <si>
    <t>Ｏ 이용자만족도조사</t>
    <phoneticPr fontId="3" type="noConversion"/>
  </si>
  <si>
    <t>사업수입 계</t>
    <phoneticPr fontId="3" type="noConversion"/>
  </si>
  <si>
    <t>보조금수입 계</t>
    <phoneticPr fontId="3" type="noConversion"/>
  </si>
  <si>
    <t>전입금 계</t>
    <phoneticPr fontId="3" type="noConversion"/>
  </si>
  <si>
    <t>후원금 계</t>
    <phoneticPr fontId="3" type="noConversion"/>
  </si>
  <si>
    <t>비율</t>
    <phoneticPr fontId="3" type="noConversion"/>
  </si>
  <si>
    <t>뱅크수익금</t>
    <phoneticPr fontId="3" type="noConversion"/>
  </si>
  <si>
    <t>세입총계</t>
    <phoneticPr fontId="3" type="noConversion"/>
  </si>
  <si>
    <t>푸드뱅크 보조금</t>
    <phoneticPr fontId="3" type="noConversion"/>
  </si>
  <si>
    <t>3. 세출예산각목명세서</t>
    <phoneticPr fontId="3" type="noConversion"/>
  </si>
  <si>
    <t>소요재원구성</t>
    <phoneticPr fontId="3" type="noConversion"/>
  </si>
  <si>
    <t>시비</t>
    <phoneticPr fontId="3" type="noConversion"/>
  </si>
  <si>
    <t>수익금</t>
    <phoneticPr fontId="3" type="noConversion"/>
  </si>
  <si>
    <t>푸드 인건비</t>
    <phoneticPr fontId="3" type="noConversion"/>
  </si>
  <si>
    <t>Ｏ가족수당</t>
    <phoneticPr fontId="3" type="noConversion"/>
  </si>
  <si>
    <t>Ｏ명절휴가비</t>
    <phoneticPr fontId="3" type="noConversion"/>
  </si>
  <si>
    <t>업무추진비</t>
    <phoneticPr fontId="3" type="noConversion"/>
  </si>
  <si>
    <t>직책보조비</t>
    <phoneticPr fontId="3" type="noConversion"/>
  </si>
  <si>
    <t>Ｏ비상근소장</t>
    <phoneticPr fontId="3" type="noConversion"/>
  </si>
  <si>
    <t>Ｏ집기구입비</t>
    <phoneticPr fontId="3" type="noConversion"/>
  </si>
  <si>
    <t>.</t>
    <phoneticPr fontId="3" type="noConversion"/>
  </si>
  <si>
    <t>이용자관리</t>
    <phoneticPr fontId="3" type="noConversion"/>
  </si>
  <si>
    <t>ㅇ이용자 관리</t>
    <phoneticPr fontId="3" type="noConversion"/>
  </si>
  <si>
    <t>도시락지원사업</t>
    <phoneticPr fontId="3" type="noConversion"/>
  </si>
  <si>
    <t>ㅇ도시락구입및소모품</t>
    <phoneticPr fontId="3" type="noConversion"/>
  </si>
  <si>
    <t>Ｏ교육사업</t>
    <phoneticPr fontId="3" type="noConversion"/>
  </si>
  <si>
    <t>Ｏ복지네트워크</t>
    <phoneticPr fontId="3" type="noConversion"/>
  </si>
  <si>
    <t>홍보사업</t>
    <phoneticPr fontId="3" type="noConversion"/>
  </si>
  <si>
    <t>Ｏ오프라인 홍보</t>
    <phoneticPr fontId="3" type="noConversion"/>
  </si>
  <si>
    <t>기탁처관리사업</t>
    <phoneticPr fontId="3" type="noConversion"/>
  </si>
  <si>
    <t>Ｏ기탁처개발및 관리</t>
    <phoneticPr fontId="3" type="noConversion"/>
  </si>
  <si>
    <t>Ｏ감사서신관리사업</t>
    <phoneticPr fontId="3" type="noConversion"/>
  </si>
  <si>
    <t>자원봉사자관리사업</t>
    <phoneticPr fontId="3" type="noConversion"/>
  </si>
  <si>
    <t>Ｏ자원봉사자모집</t>
    <phoneticPr fontId="3" type="noConversion"/>
  </si>
  <si>
    <t>Ｏ 자원봉사자활동관리</t>
    <phoneticPr fontId="3" type="noConversion"/>
  </si>
  <si>
    <t>홍보사업</t>
    <phoneticPr fontId="3" type="noConversion"/>
  </si>
  <si>
    <t>기탁처관리사업</t>
    <phoneticPr fontId="3" type="noConversion"/>
  </si>
  <si>
    <t>자원봉사자관리사업</t>
    <phoneticPr fontId="3" type="noConversion"/>
  </si>
  <si>
    <t>Ｏ기타소모품</t>
    <phoneticPr fontId="3" type="noConversion"/>
  </si>
  <si>
    <t>후원사업</t>
    <phoneticPr fontId="3" type="noConversion"/>
  </si>
  <si>
    <t>비고</t>
    <phoneticPr fontId="3" type="noConversion"/>
  </si>
  <si>
    <t>비율(%)</t>
    <phoneticPr fontId="3" type="noConversion"/>
  </si>
  <si>
    <t xml:space="preserve">비고
</t>
    <phoneticPr fontId="3" type="noConversion"/>
  </si>
  <si>
    <t xml:space="preserve">5. 국가 또는 지방자치단체로부터 교부된 보조금 및 지정후원금, 법인전입금 등은 추가경정 예산의 성립이전이라도 보조 및 후원목적에 </t>
    <phoneticPr fontId="3" type="noConversion"/>
  </si>
  <si>
    <t xml:space="preserve">    적절한 경우 먼저 사용할 수 있으며, 이는 차기 추가경정예산에 반영하여야 한다.</t>
    <phoneticPr fontId="3" type="noConversion"/>
  </si>
  <si>
    <t>( 단위 : 원 )</t>
    <phoneticPr fontId="3" type="noConversion"/>
  </si>
  <si>
    <t>1)세입부</t>
    <phoneticPr fontId="3" type="noConversion"/>
  </si>
  <si>
    <t>전입금</t>
    <phoneticPr fontId="3" type="noConversion"/>
  </si>
  <si>
    <t xml:space="preserve">   2)세출부</t>
    <phoneticPr fontId="3" type="noConversion"/>
  </si>
  <si>
    <t>사무비</t>
    <phoneticPr fontId="3" type="noConversion"/>
  </si>
  <si>
    <t>세출총계</t>
    <phoneticPr fontId="3" type="noConversion"/>
  </si>
  <si>
    <t xml:space="preserve">   1) 세출예산은 세입예산 범위 내에서 편성한다.</t>
    <phoneticPr fontId="3" type="noConversion"/>
  </si>
  <si>
    <t>만족도조사</t>
    <phoneticPr fontId="3" type="noConversion"/>
  </si>
  <si>
    <t xml:space="preserve"> </t>
    <phoneticPr fontId="3" type="noConversion"/>
  </si>
  <si>
    <t>30,100,000원*0.9%</t>
    <phoneticPr fontId="3" type="noConversion"/>
  </si>
  <si>
    <t>30,100,000원*4.5%</t>
    <phoneticPr fontId="3" type="noConversion"/>
  </si>
  <si>
    <t>Ｏ전기요금</t>
    <phoneticPr fontId="3" type="noConversion"/>
  </si>
  <si>
    <t>Ｏ전화요금</t>
    <phoneticPr fontId="3" type="noConversion"/>
  </si>
  <si>
    <t>Ｏ상하수도요금</t>
    <phoneticPr fontId="3" type="noConversion"/>
  </si>
  <si>
    <t>Ｏ푸드뱅크임대료</t>
    <phoneticPr fontId="3" type="noConversion"/>
  </si>
  <si>
    <t>Ｏ온라인홍보(문자발송)</t>
    <phoneticPr fontId="3" type="noConversion"/>
  </si>
  <si>
    <t xml:space="preserve">Ｏ 자원봉사자교육 </t>
    <phoneticPr fontId="3" type="noConversion"/>
  </si>
  <si>
    <t>후원금</t>
    <phoneticPr fontId="3" type="noConversion"/>
  </si>
  <si>
    <t>사업비</t>
    <phoneticPr fontId="3" type="noConversion"/>
  </si>
  <si>
    <t>2015년</t>
    <phoneticPr fontId="3" type="noConversion"/>
  </si>
  <si>
    <t>Ｏ팀장(8호봉)</t>
    <phoneticPr fontId="3" type="noConversion"/>
  </si>
  <si>
    <t>1. 2015년 시흥정왕푸드뱅크 세입․세출 예산안은 사회복지법인 재무․회계 규칙에 의거 아래와 같이 편성한다.</t>
    <phoneticPr fontId="3" type="noConversion"/>
  </si>
  <si>
    <t>30,100,000원*3.035%</t>
    <phoneticPr fontId="3" type="noConversion"/>
  </si>
  <si>
    <t>기정예산
(A)</t>
    <phoneticPr fontId="3" type="noConversion"/>
  </si>
  <si>
    <t>G-푸드드림사업 인건비</t>
    <phoneticPr fontId="3" type="noConversion"/>
  </si>
  <si>
    <t>Ｏ급여</t>
    <phoneticPr fontId="3" type="noConversion"/>
  </si>
  <si>
    <t>=</t>
    <phoneticPr fontId="3" type="noConversion"/>
  </si>
  <si>
    <t>제수당</t>
  </si>
  <si>
    <t>Ｏ명절휴가비</t>
    <phoneticPr fontId="3" type="noConversion"/>
  </si>
  <si>
    <t>퇴직금및퇴직적립금</t>
  </si>
  <si>
    <t>Ｏ퇴직적립금</t>
    <phoneticPr fontId="3" type="noConversion"/>
  </si>
  <si>
    <t>사회보험부담비용</t>
  </si>
  <si>
    <t>Ｏ사회보험</t>
    <phoneticPr fontId="3" type="noConversion"/>
  </si>
  <si>
    <t>Ｏ홍보비(리플렛)</t>
    <phoneticPr fontId="3" type="noConversion"/>
  </si>
  <si>
    <t>기정예산
(A)</t>
    <phoneticPr fontId="3" type="noConversion"/>
  </si>
  <si>
    <t>G-푸드 사업비</t>
    <phoneticPr fontId="3" type="noConversion"/>
  </si>
  <si>
    <t>G-푸드사업 보조금</t>
    <phoneticPr fontId="3" type="noConversion"/>
  </si>
  <si>
    <t>G-푸드드림 인건비</t>
    <phoneticPr fontId="3" type="noConversion"/>
  </si>
  <si>
    <t>G-푸드사업비</t>
    <phoneticPr fontId="3" type="noConversion"/>
  </si>
  <si>
    <t>30,100,000원*1.08%</t>
    <phoneticPr fontId="3" type="noConversion"/>
  </si>
  <si>
    <t>이월금</t>
    <phoneticPr fontId="3" type="noConversion"/>
  </si>
  <si>
    <t>전년도이월금</t>
    <phoneticPr fontId="3" type="noConversion"/>
  </si>
  <si>
    <t>전년도이월금</t>
    <phoneticPr fontId="3" type="noConversion"/>
  </si>
  <si>
    <t>수익금</t>
    <phoneticPr fontId="3" type="noConversion"/>
  </si>
  <si>
    <t>과목</t>
    <phoneticPr fontId="3" type="noConversion"/>
  </si>
  <si>
    <t>관</t>
    <phoneticPr fontId="3" type="noConversion"/>
  </si>
  <si>
    <t>항</t>
    <phoneticPr fontId="3" type="noConversion"/>
  </si>
  <si>
    <t xml:space="preserve"> 증▲감</t>
  </si>
  <si>
    <t>2015년 예산</t>
    <phoneticPr fontId="3" type="noConversion"/>
  </si>
  <si>
    <t>경상보조금</t>
    <phoneticPr fontId="3" type="noConversion"/>
  </si>
  <si>
    <t>후원금</t>
    <phoneticPr fontId="3" type="noConversion"/>
  </si>
  <si>
    <t>전입금</t>
    <phoneticPr fontId="3" type="noConversion"/>
  </si>
  <si>
    <t>수익금</t>
    <phoneticPr fontId="3" type="noConversion"/>
  </si>
  <si>
    <t>보조금</t>
    <phoneticPr fontId="3" type="noConversion"/>
  </si>
  <si>
    <t>과목</t>
    <phoneticPr fontId="3" type="noConversion"/>
  </si>
  <si>
    <t>관</t>
    <phoneticPr fontId="3" type="noConversion"/>
  </si>
  <si>
    <t>항</t>
    <phoneticPr fontId="3" type="noConversion"/>
  </si>
  <si>
    <t>인건비</t>
    <phoneticPr fontId="3" type="noConversion"/>
  </si>
  <si>
    <t>운영비</t>
    <phoneticPr fontId="3" type="noConversion"/>
  </si>
  <si>
    <t>시설비</t>
    <phoneticPr fontId="3" type="noConversion"/>
  </si>
  <si>
    <t>재산조성비</t>
    <phoneticPr fontId="3" type="noConversion"/>
  </si>
  <si>
    <t>사업비</t>
    <phoneticPr fontId="3" type="noConversion"/>
  </si>
  <si>
    <t>예비비</t>
    <phoneticPr fontId="3" type="noConversion"/>
  </si>
  <si>
    <t>이용자 관리</t>
    <phoneticPr fontId="3" type="noConversion"/>
  </si>
  <si>
    <t xml:space="preserve">   3) 예산 과목은 관, 항, 목으로 구분하여 편성한다.</t>
    <phoneticPr fontId="3" type="noConversion"/>
  </si>
  <si>
    <t>=</t>
    <phoneticPr fontId="3" type="noConversion"/>
  </si>
  <si>
    <t>30,100,000원*3.035%*6.55%</t>
    <phoneticPr fontId="3" type="noConversion"/>
  </si>
  <si>
    <t>사업비</t>
    <phoneticPr fontId="3" type="noConversion"/>
  </si>
  <si>
    <t>(B)</t>
    <phoneticPr fontId="3" type="noConversion"/>
  </si>
  <si>
    <t>증감</t>
    <phoneticPr fontId="3" type="noConversion"/>
  </si>
  <si>
    <t>(B)-(A)</t>
    <phoneticPr fontId="3" type="noConversion"/>
  </si>
  <si>
    <t>11,239,400원/12</t>
    <phoneticPr fontId="3" type="noConversion"/>
  </si>
  <si>
    <t>=</t>
    <phoneticPr fontId="3" type="noConversion"/>
  </si>
  <si>
    <t xml:space="preserve">30,100,000원/12(8개월) </t>
    <phoneticPr fontId="3" type="noConversion"/>
  </si>
  <si>
    <t>2,260,000원*7월+678,000원</t>
    <phoneticPr fontId="3" type="noConversion"/>
  </si>
  <si>
    <t>2,339,000원*4월</t>
    <phoneticPr fontId="3" type="noConversion"/>
  </si>
  <si>
    <t>60,000원*7월+18,000원</t>
    <phoneticPr fontId="3" type="noConversion"/>
  </si>
  <si>
    <t>120,000원*4월</t>
    <phoneticPr fontId="3" type="noConversion"/>
  </si>
  <si>
    <t>2,260,000원*50%</t>
    <phoneticPr fontId="3" type="noConversion"/>
  </si>
  <si>
    <t>2,339,000원*60%</t>
    <phoneticPr fontId="3" type="noConversion"/>
  </si>
  <si>
    <t>기타후생경비</t>
    <phoneticPr fontId="3" type="noConversion"/>
  </si>
  <si>
    <t>Ｏ야간근로식대</t>
    <phoneticPr fontId="3" type="noConversion"/>
  </si>
  <si>
    <t>786,500원+781,925원</t>
    <phoneticPr fontId="3" type="noConversion"/>
  </si>
  <si>
    <t>기타후생경비</t>
    <phoneticPr fontId="3" type="noConversion"/>
  </si>
  <si>
    <t>Ｏ야근식대</t>
    <phoneticPr fontId="3" type="noConversion"/>
  </si>
  <si>
    <t>Ｏ톨케이트비</t>
    <phoneticPr fontId="3" type="noConversion"/>
  </si>
  <si>
    <t>Ｏ푸드뱅크협회비외</t>
    <phoneticPr fontId="3" type="noConversion"/>
  </si>
  <si>
    <t>( B )</t>
    <phoneticPr fontId="3" type="noConversion"/>
  </si>
  <si>
    <t>ㅇ사랑의쌀나누기</t>
    <phoneticPr fontId="3" type="noConversion"/>
  </si>
  <si>
    <t>ㅇ건강보험</t>
    <phoneticPr fontId="3" type="noConversion"/>
  </si>
  <si>
    <t>ㅇ장기요양보험</t>
    <phoneticPr fontId="3" type="noConversion"/>
  </si>
  <si>
    <t>ㅇ국민연금</t>
    <phoneticPr fontId="3" type="noConversion"/>
  </si>
  <si>
    <t>ㅇ사회보험</t>
    <phoneticPr fontId="3" type="noConversion"/>
  </si>
  <si>
    <t>ㅇ고용보험</t>
    <phoneticPr fontId="3" type="noConversion"/>
  </si>
  <si>
    <t>ㅇ산재보험</t>
    <phoneticPr fontId="3" type="noConversion"/>
  </si>
  <si>
    <t>ㅇ장기용양보험</t>
    <phoneticPr fontId="3" type="noConversion"/>
  </si>
  <si>
    <t>기타후생경비</t>
    <phoneticPr fontId="3" type="noConversion"/>
  </si>
  <si>
    <t>-</t>
    <phoneticPr fontId="3" type="noConversion"/>
  </si>
  <si>
    <t>2차 추경예산</t>
    <phoneticPr fontId="3" type="noConversion"/>
  </si>
  <si>
    <t xml:space="preserve">2015년 추경 예산 대비 </t>
    <phoneticPr fontId="3" type="noConversion"/>
  </si>
  <si>
    <t xml:space="preserve">   2) 직원의 보수는 2014년 사회복지생활시설 종사자 인건비 가이드라인을 기준으로 한다.</t>
    <phoneticPr fontId="3" type="noConversion"/>
  </si>
  <si>
    <t>Ｏ야근수당</t>
    <phoneticPr fontId="3" type="noConversion"/>
  </si>
  <si>
    <t>(A)</t>
    <phoneticPr fontId="3" type="noConversion"/>
  </si>
  <si>
    <t>3차 추경예산</t>
    <phoneticPr fontId="3" type="noConversion"/>
  </si>
  <si>
    <t>2. 2015년 3차 추경예산은 2015년 2차 추경예산 칠천칠백오십구만육천원정(\77,596,000)과 금액은 동일하며, 관항목을 변경하여 편성한다.</t>
    <phoneticPr fontId="3" type="noConversion"/>
  </si>
  <si>
    <t>3. 시흥정왕푸드뱅크 2015년 3차 추경(안)</t>
    <phoneticPr fontId="3" type="noConversion"/>
  </si>
  <si>
    <t>4. 2015년도 세입. 세출 3차 추경(안) 편성은 아래와 같이 본예산을 기준하여 편성한다.</t>
    <phoneticPr fontId="3" type="noConversion"/>
  </si>
  <si>
    <t>2015년 시흥정왕푸드뱅크 3차 추경 예산(안) 총칙</t>
    <phoneticPr fontId="3" type="noConversion"/>
  </si>
  <si>
    <t>2015년도 푸드뱅크 결산 세입·세출 총괄표</t>
    <phoneticPr fontId="3" type="noConversion"/>
  </si>
  <si>
    <t>2015년예산
(A)</t>
    <phoneticPr fontId="3" type="noConversion"/>
  </si>
  <si>
    <t>2015년결산
(B)</t>
    <phoneticPr fontId="3" type="noConversion"/>
  </si>
  <si>
    <t>01</t>
    <phoneticPr fontId="3" type="noConversion"/>
  </si>
  <si>
    <t>02</t>
    <phoneticPr fontId="3" type="noConversion"/>
  </si>
  <si>
    <t>03</t>
    <phoneticPr fontId="3" type="noConversion"/>
  </si>
  <si>
    <t>04</t>
    <phoneticPr fontId="3" type="noConversion"/>
  </si>
  <si>
    <t>05</t>
    <phoneticPr fontId="3" type="noConversion"/>
  </si>
  <si>
    <t>06</t>
    <phoneticPr fontId="3" type="noConversion"/>
  </si>
  <si>
    <t>잡수익</t>
    <phoneticPr fontId="3" type="noConversion"/>
  </si>
  <si>
    <t>예금이자</t>
  </si>
  <si>
    <t>예금이자</t>
    <phoneticPr fontId="3" type="noConversion"/>
  </si>
  <si>
    <t>기타잡수익</t>
    <phoneticPr fontId="3" type="noConversion"/>
  </si>
  <si>
    <t>이월금</t>
    <phoneticPr fontId="3" type="noConversion"/>
  </si>
  <si>
    <t>이월금</t>
    <phoneticPr fontId="3" type="noConversion"/>
  </si>
  <si>
    <t>2015년 결산</t>
    <phoneticPr fontId="3" type="noConversion"/>
  </si>
  <si>
    <t>잡수익</t>
    <phoneticPr fontId="3" type="noConversion"/>
  </si>
  <si>
    <t>2015년예산</t>
    <phoneticPr fontId="3" type="noConversion"/>
  </si>
  <si>
    <t>2015년결산</t>
    <phoneticPr fontId="3" type="noConversion"/>
  </si>
  <si>
    <t>1,563,850*11월+1,042,567원</t>
    <phoneticPr fontId="3" type="noConversion"/>
  </si>
  <si>
    <t>20,025,984원*1명/12</t>
    <phoneticPr fontId="3" type="noConversion"/>
  </si>
  <si>
    <t>20,025,984원*1명*3.035%</t>
    <phoneticPr fontId="3" type="noConversion"/>
  </si>
  <si>
    <t>20,025,984원*1명*2.995%*6.55%</t>
    <phoneticPr fontId="3" type="noConversion"/>
  </si>
  <si>
    <t>20,025,984원*1명*4.5%</t>
    <phoneticPr fontId="3" type="noConversion"/>
  </si>
  <si>
    <t>20,025,984원*1명*0.9%</t>
    <phoneticPr fontId="3" type="noConversion"/>
  </si>
  <si>
    <t>20,025,984원*1명*1.08%</t>
    <phoneticPr fontId="3" type="noConversion"/>
  </si>
  <si>
    <t>Ｏ하이패스충전금</t>
    <phoneticPr fontId="3" type="noConversion"/>
  </si>
  <si>
    <t>Ｏ우편요금 및수수료</t>
    <phoneticPr fontId="3" type="noConversion"/>
  </si>
  <si>
    <t>필요물품구입(6건)</t>
    <phoneticPr fontId="3" type="noConversion"/>
  </si>
  <si>
    <t>소모품구입(3건)</t>
    <phoneticPr fontId="3" type="noConversion"/>
  </si>
  <si>
    <t>우편발송료(2회)</t>
    <phoneticPr fontId="3" type="noConversion"/>
  </si>
  <si>
    <t>12월</t>
    <phoneticPr fontId="3" type="noConversion"/>
  </si>
  <si>
    <t xml:space="preserve"> 12월</t>
    <phoneticPr fontId="3" type="noConversion"/>
  </si>
  <si>
    <t>연합회비2회/체육대회1회</t>
    <phoneticPr fontId="3" type="noConversion"/>
  </si>
  <si>
    <t>3개월</t>
    <phoneticPr fontId="3" type="noConversion"/>
  </si>
  <si>
    <t>2대</t>
    <phoneticPr fontId="3" type="noConversion"/>
  </si>
  <si>
    <t>2회</t>
    <phoneticPr fontId="3" type="noConversion"/>
  </si>
  <si>
    <t>1회</t>
    <phoneticPr fontId="3" type="noConversion"/>
  </si>
  <si>
    <t>7회</t>
    <phoneticPr fontId="3" type="noConversion"/>
  </si>
  <si>
    <t>보수교육2회</t>
    <phoneticPr fontId="3" type="noConversion"/>
  </si>
  <si>
    <t>우편료4회</t>
    <phoneticPr fontId="3" type="noConversion"/>
  </si>
  <si>
    <t>물품구입2회</t>
    <phoneticPr fontId="3" type="noConversion"/>
  </si>
  <si>
    <t>물품구입11회</t>
    <phoneticPr fontId="3" type="noConversion"/>
  </si>
  <si>
    <t>Ｏ 반환금</t>
    <phoneticPr fontId="3" type="noConversion"/>
  </si>
  <si>
    <t>5,073,593원*1회</t>
    <phoneticPr fontId="3" type="noConversion"/>
  </si>
  <si>
    <t>Ｏ 이월금</t>
    <phoneticPr fontId="3" type="noConversion"/>
  </si>
  <si>
    <t>순번</t>
  </si>
  <si>
    <t>계정과목</t>
  </si>
  <si>
    <t>년월일</t>
  </si>
  <si>
    <t>적요</t>
  </si>
  <si>
    <t>수입금액</t>
  </si>
  <si>
    <t>지출금액</t>
  </si>
  <si>
    <t>차인금액</t>
  </si>
  <si>
    <t>전년도이월금</t>
  </si>
  <si>
    <t>뱅크12월주유비</t>
  </si>
  <si>
    <t>후원금</t>
  </si>
  <si>
    <t>수입금수익</t>
  </si>
  <si>
    <t>뱅크1/4분기보조금</t>
  </si>
  <si>
    <t>뱅크수입금수익</t>
  </si>
  <si>
    <t>코디1/4분기보조금</t>
  </si>
  <si>
    <t>청소도구구입비</t>
  </si>
  <si>
    <t>뱅크1월급여</t>
  </si>
  <si>
    <t>가족수당</t>
  </si>
  <si>
    <t>뱅크1월기관사회보험</t>
  </si>
  <si>
    <t>뱅크1월퇴직적립금</t>
  </si>
  <si>
    <t>코디1월급여</t>
  </si>
  <si>
    <t>코디1월기관사회보험금</t>
  </si>
  <si>
    <t>코디1월퇴직적립금</t>
  </si>
  <si>
    <t>뱅크1월임대료</t>
  </si>
  <si>
    <t>기부영수증발송비</t>
  </si>
  <si>
    <t>뱅크연합회비</t>
  </si>
  <si>
    <t>뱅크1월임대료미납분</t>
  </si>
  <si>
    <t>분리수거함</t>
  </si>
  <si>
    <t>후원금여입</t>
  </si>
  <si>
    <t>뱅크1월수도요금</t>
  </si>
  <si>
    <t>전입금</t>
  </si>
  <si>
    <t>연합회비여입처리</t>
  </si>
  <si>
    <t>수익금수입</t>
  </si>
  <si>
    <t>뱅크1월전기요금</t>
  </si>
  <si>
    <t>푸드뱅크</t>
  </si>
  <si>
    <t>2월후원금</t>
  </si>
  <si>
    <t>장바구니</t>
  </si>
  <si>
    <t>2월명절수당</t>
  </si>
  <si>
    <t>코디2월명절수당</t>
  </si>
  <si>
    <t>뱅크1월차량주유비</t>
  </si>
  <si>
    <t>타이어교체비</t>
  </si>
  <si>
    <t>뱅크수익금수입</t>
  </si>
  <si>
    <t>비품구입비</t>
  </si>
  <si>
    <t>뱅크2월수도요금</t>
  </si>
  <si>
    <t>뱅크2월급여</t>
  </si>
  <si>
    <t>뱅크2월가족수당</t>
  </si>
  <si>
    <t>뱅크2월기관사회보험</t>
  </si>
  <si>
    <t>뱅크2월퇴직적립금</t>
  </si>
  <si>
    <t>코디2월급여</t>
  </si>
  <si>
    <t>코디2월기관사회보험</t>
  </si>
  <si>
    <t>코디2월퇴직적립금</t>
  </si>
  <si>
    <t>뱅크2월임대료</t>
  </si>
  <si>
    <t>2월후원금입금</t>
  </si>
  <si>
    <t>2월 후원금</t>
  </si>
  <si>
    <t>차량종합검사비</t>
  </si>
  <si>
    <t>뱅크2월 전기요금</t>
  </si>
  <si>
    <t>3월 후원금</t>
  </si>
  <si>
    <t>뱅크2월주유비</t>
  </si>
  <si>
    <t>7219 환경개선부담금</t>
  </si>
  <si>
    <t>세제구입비</t>
  </si>
  <si>
    <t>수익금 수입</t>
  </si>
  <si>
    <t>3월후원금</t>
  </si>
  <si>
    <t>뱅크3월급여</t>
  </si>
  <si>
    <t>뱅크3월기관사회보험</t>
  </si>
  <si>
    <t>뱅크3월퇴직적립금</t>
  </si>
  <si>
    <t>코디네이터3월급여</t>
  </si>
  <si>
    <t>코디네이터3월기관사회보험</t>
  </si>
  <si>
    <t>코디3월퇴직적립금</t>
  </si>
  <si>
    <t>뱅크3월 임대료</t>
  </si>
  <si>
    <t>뱅크3월상하수도요금</t>
  </si>
  <si>
    <t>4119 수리비</t>
  </si>
  <si>
    <t>법인전입금</t>
  </si>
  <si>
    <t>급식용받침대</t>
  </si>
  <si>
    <t>기부영수증</t>
  </si>
  <si>
    <t>배식용소모품</t>
  </si>
  <si>
    <t>뱅크3월주유비</t>
  </si>
  <si>
    <t>뱅크3월전기요금</t>
  </si>
  <si>
    <t>4월후원금</t>
  </si>
  <si>
    <t>2/4분기보조금</t>
  </si>
  <si>
    <t>4월 후원금</t>
  </si>
  <si>
    <t>급식용기구입비</t>
  </si>
  <si>
    <t>비닐봉투구입</t>
  </si>
  <si>
    <t>뱅크4월 급여</t>
  </si>
  <si>
    <t>뱅크4월기관사회보험금</t>
  </si>
  <si>
    <t>뱅크4월퇴직적립금</t>
  </si>
  <si>
    <t>코디4월 급여</t>
  </si>
  <si>
    <t>코디4월기관사회보험금</t>
  </si>
  <si>
    <t>코디4월퇴직적립금</t>
  </si>
  <si>
    <t>뱅크4월임대료</t>
  </si>
  <si>
    <t>뱅크4월수도요금</t>
  </si>
  <si>
    <t>체육대회참가비</t>
  </si>
  <si>
    <t>보수교육비</t>
  </si>
  <si>
    <t>5월후원금</t>
  </si>
  <si>
    <t>뱅크4월전기요금</t>
  </si>
  <si>
    <t>하수관수리비</t>
  </si>
  <si>
    <t>4월주유비</t>
  </si>
  <si>
    <t>다과및종이컵</t>
  </si>
  <si>
    <t>5월 후원금</t>
  </si>
  <si>
    <t>차량워셔액</t>
  </si>
  <si>
    <t>뱅크5월급여</t>
  </si>
  <si>
    <t>뱅크5월기관사회보험</t>
  </si>
  <si>
    <t>뱅크5월퇴직적립금</t>
  </si>
  <si>
    <t>코디5월급여</t>
  </si>
  <si>
    <t>코디5월퇴직적립금</t>
  </si>
  <si>
    <t>뱅크5월임대료</t>
  </si>
  <si>
    <t>뱅크5월상하수도요금</t>
  </si>
  <si>
    <t>코디5월기관사회보험</t>
  </si>
  <si>
    <t>뱅크5월수도요금</t>
  </si>
  <si>
    <t>뱅크5월전기요금</t>
  </si>
  <si>
    <t>거래명세서발송비</t>
  </si>
  <si>
    <t>6월후원금</t>
  </si>
  <si>
    <t>뱅크5월 주유비</t>
  </si>
  <si>
    <t>컬러시트지</t>
  </si>
  <si>
    <t>사회복지사보수교육</t>
  </si>
  <si>
    <t>뱅크6월급여</t>
  </si>
  <si>
    <t>뱅크6월기관사회보험</t>
  </si>
  <si>
    <t>뱅크6월퇴직적립금</t>
  </si>
  <si>
    <t>코디6월급여</t>
  </si>
  <si>
    <t>코디6월기관사회보험</t>
  </si>
  <si>
    <t>코디6월퇴직적립금</t>
  </si>
  <si>
    <t>뱅크6월임대료</t>
  </si>
  <si>
    <t>뱅크6월수도요금</t>
  </si>
  <si>
    <t>뱅크4119 자동차세</t>
  </si>
  <si>
    <t>6월 후원금</t>
  </si>
  <si>
    <t>뱅크포장용기및필름</t>
  </si>
  <si>
    <t>뱅크7219자동차세</t>
  </si>
  <si>
    <t>보통예금 (101010103)</t>
  </si>
  <si>
    <t>위생장갑및위생팩</t>
  </si>
  <si>
    <t>에어컨 팬벨트수리</t>
  </si>
  <si>
    <t>뱅크마스크구입비</t>
  </si>
  <si>
    <t>뱅크6월전기요금</t>
  </si>
  <si>
    <t>7월후원금</t>
  </si>
  <si>
    <t>푸드뱅크3/4분기보조금</t>
  </si>
  <si>
    <t>G-푸드드림사업(코디네이터)3/4분기보조금</t>
  </si>
  <si>
    <t>6월차량(4119)주유비</t>
  </si>
  <si>
    <t>뱅크7월급여</t>
  </si>
  <si>
    <t>7월기관사회보험금</t>
  </si>
  <si>
    <t>푸드뱅크7월 퇴직적립금</t>
  </si>
  <si>
    <t>코디네이터7월급여</t>
  </si>
  <si>
    <t>7월코디네이터기관사회부담금</t>
  </si>
  <si>
    <t>코디네이터 7월 퇴직적립금</t>
  </si>
  <si>
    <t>7월푸드뱅크 임대료</t>
  </si>
  <si>
    <t>7월뱅크상하수도요금</t>
  </si>
  <si>
    <t>7/23푸드뱅크 수익금</t>
  </si>
  <si>
    <t>7월 후원금</t>
  </si>
  <si>
    <t>푸드뱅크 7월27일수익금</t>
  </si>
  <si>
    <t>7월30일수익금(푸드뱅크)</t>
  </si>
  <si>
    <t>8월3일수익금(푸드뱅크)</t>
  </si>
  <si>
    <t>7월뱅크전기요금</t>
  </si>
  <si>
    <t>8월후원금수입</t>
  </si>
  <si>
    <t>7월뱅크차량(4119,7219)주유비</t>
  </si>
  <si>
    <t>8월 후원금</t>
  </si>
  <si>
    <t>8월뱅크급여</t>
  </si>
  <si>
    <t>8월기관사회부담금</t>
  </si>
  <si>
    <t>8월뱅크퇴직적립금</t>
  </si>
  <si>
    <t>8월코디(오민택)급여</t>
  </si>
  <si>
    <t>8월 코디기관사회부담금</t>
  </si>
  <si>
    <t>8월코디퇴직적립금</t>
  </si>
  <si>
    <t>8월푸드뱅크임대료</t>
  </si>
  <si>
    <t>8월뱅크상하수도요금</t>
  </si>
  <si>
    <t>폐기용스티커구입</t>
  </si>
  <si>
    <t>8월17일(푸드뱅크)</t>
  </si>
  <si>
    <t>8월20일수익금(푸드뱅크)</t>
  </si>
  <si>
    <t>8월24일수익금(푸드뱅크)</t>
  </si>
  <si>
    <t>푸드뱅크차량(92어7219)자동차세</t>
  </si>
  <si>
    <t>8월뱅크전기요금</t>
  </si>
  <si>
    <t>9월후원금</t>
  </si>
  <si>
    <t>푸드뱅크 필요물품(인터넷허브) 구입 건</t>
  </si>
  <si>
    <t>푸드뱅크 8월 차량(4119,7219) 주유비 지출 건</t>
  </si>
  <si>
    <t>8/27 푸드뱅크 수익금</t>
  </si>
  <si>
    <t>8/31 푸드뱅크 수익금</t>
  </si>
  <si>
    <t>9/3 푸드뱅크 수익금</t>
  </si>
  <si>
    <t>9/15 푸드뱅크 수익금</t>
  </si>
  <si>
    <t>9월 후원금</t>
  </si>
  <si>
    <t>푸드뱅크 야근식대 지출 건</t>
  </si>
  <si>
    <t>푸드뱅크 차량(7219) 세차비 지출 건</t>
  </si>
  <si>
    <t>푸드뱅크 9월 임대료 지출 건</t>
  </si>
  <si>
    <t>푸드뱅크 9월 급여 지출 건</t>
  </si>
  <si>
    <t>명절휴가비</t>
  </si>
  <si>
    <t>코디네이터 9월 급여 지출 건</t>
  </si>
  <si>
    <t>푸드뱅크 9월 사회보험금 지출 건</t>
  </si>
  <si>
    <t>코디네이터 9월 사회보험금 지출 건</t>
  </si>
  <si>
    <t>푸드뱅크 9월 퇴직적립금 지출 건</t>
  </si>
  <si>
    <t>코디네이터 9월 퇴직적립금 지출 건</t>
  </si>
  <si>
    <t>푸드뱅크 9월 차량(4119) 주유비 지출 건</t>
  </si>
  <si>
    <t>기탁처 기부영수증 발송 건</t>
  </si>
  <si>
    <t>푸드뱅크 차량(7219) 주유비 지출 건</t>
  </si>
  <si>
    <t>푸드뱅크 9월 상하수도요금 지출 건</t>
  </si>
  <si>
    <t>푸드뱅크 수익금</t>
  </si>
  <si>
    <t>NH체크카드 할인 입금</t>
  </si>
  <si>
    <t>차량 4119 주유비 지출 건</t>
  </si>
  <si>
    <t>10월 후원금</t>
  </si>
  <si>
    <t>푸드뱅크 차량(4119) 주유비 지출 건</t>
  </si>
  <si>
    <t>야근식대 지출 건</t>
  </si>
  <si>
    <t>푸드뱅크 7월 전기요금 지출 건</t>
  </si>
  <si>
    <t>푸드뱅크 7월 전기요금 지출 여입 건</t>
  </si>
  <si>
    <t>푸드뱅크 자원봉사관련 물품구입비 지출 건(5/18)</t>
  </si>
  <si>
    <t>자원봉사관련 물품구입 비 지출 여입건</t>
  </si>
  <si>
    <t>체크카드 할인</t>
  </si>
  <si>
    <t>푸드뱅크 화재보험 계약 체결 및 보험료 지출 건</t>
  </si>
  <si>
    <t>푸드뱅크 4119 차량 주유비</t>
  </si>
  <si>
    <t>야근식대</t>
  </si>
  <si>
    <t>푸드뱅크 10월분 상하수도 요금 지출 건</t>
  </si>
  <si>
    <t>4/4분기 보조금</t>
  </si>
  <si>
    <t>푸드뱅크 10월 임대료 지출 건</t>
  </si>
  <si>
    <t>10월 급여</t>
  </si>
  <si>
    <t>명절수당</t>
  </si>
  <si>
    <t>푸드뱅크 10월 사회보험금 지출 건</t>
  </si>
  <si>
    <t>코디네이터 10월 급여 지출 건</t>
  </si>
  <si>
    <t>코디네이터 10월 사회보험금 지출 건</t>
  </si>
  <si>
    <t>10/1 수익금</t>
  </si>
  <si>
    <t>10/5 수익금</t>
  </si>
  <si>
    <t>10/8 수익금</t>
  </si>
  <si>
    <t>10/12 수익금</t>
  </si>
  <si>
    <t>10/15 수익금</t>
  </si>
  <si>
    <t>10/19 수익금</t>
  </si>
  <si>
    <t>10/23 수익금</t>
  </si>
  <si>
    <t>푸드뱅크 차량(7219) 환경개선부담금 지출 건</t>
  </si>
  <si>
    <t>10월 푸드뱅크 후원금</t>
  </si>
  <si>
    <t>차량(7219) 환경개선부담금 연체료 입금</t>
  </si>
  <si>
    <t>푸드뱅크 10월 퇴직적립금 지출 건</t>
  </si>
  <si>
    <t>코디네이터 10월 퇴직적립금 지출 건</t>
  </si>
  <si>
    <t>푸드뱅크 비닐봉지 구입 건</t>
  </si>
  <si>
    <t>푸드뱅크 차량(4110) 주유비 지출 건</t>
  </si>
  <si>
    <t>고속도로 통행료 지출 건</t>
  </si>
  <si>
    <t>푸드뱅크 7219 차량 주유비 지출 건</t>
  </si>
  <si>
    <t>푸드뱅크 9,10월분 전기 요금 지출 건</t>
  </si>
  <si>
    <t>11월 푸드뱅크 후원금</t>
  </si>
  <si>
    <t>푸드뱅크 물품 구입 지출 건</t>
  </si>
  <si>
    <t>푸드뱅크 9월 주유비 지출 건</t>
  </si>
  <si>
    <t>푸드뱅크 주방세제 구입 지출 건</t>
  </si>
  <si>
    <t>푸드뱅크 차량(4119) 타이어 수리 비용 지출 건</t>
  </si>
  <si>
    <t>푸드뱅크 11월 화재보험료 지출 건</t>
  </si>
  <si>
    <t>푸드뱅크 11월 급여 지출 건</t>
  </si>
  <si>
    <t>푸드뱅크 11월 기관 사회보험금 지출 건</t>
  </si>
  <si>
    <t>푸드뱅크 11월 퇴직적립금 지출 건</t>
  </si>
  <si>
    <t>코디네이터 11월 급여 지출 건</t>
  </si>
  <si>
    <t>코디네이터 11월 사회보험부담금 지출 건</t>
  </si>
  <si>
    <t>코디네이터 11월 퇴직적립금 지출 건</t>
  </si>
  <si>
    <t>푸드뱅크 11월 임대료 지출 건</t>
  </si>
  <si>
    <t>푸드뱅크 11월분 상하수도요금 지출 건</t>
  </si>
  <si>
    <t>푸드뱅크 차량(4119) 보험료 지출 건</t>
  </si>
  <si>
    <t>푸드뱅크 필요물품 구입</t>
  </si>
  <si>
    <t>6월 푸드마켓(7293) 자동차세 여입</t>
  </si>
  <si>
    <t>11월 전기료</t>
  </si>
  <si>
    <t>푸드뱅크 물품(위생백) 구입 지출 건</t>
  </si>
  <si>
    <t>12월 푸드뱅크 후원금</t>
  </si>
  <si>
    <t>차량(7219) 보험료 지출 건</t>
  </si>
  <si>
    <t>차량(4119) 주유비 지출 건</t>
  </si>
  <si>
    <t>차량(7219) 주유비 지출 건</t>
  </si>
  <si>
    <t>고속도로 통행료</t>
  </si>
  <si>
    <t>12월 푸드뱅크 화재보험료 지출 건</t>
  </si>
  <si>
    <t>12월 푸드뱅크 상하수도 요금 지출 건</t>
  </si>
  <si>
    <t>푸드뱅크 12월 급여</t>
  </si>
  <si>
    <t>푸드뱅크 12월 기관사회보험부담금</t>
  </si>
  <si>
    <t>푸드뱅크 12월 퇴직적립금</t>
  </si>
  <si>
    <t>코디네이터 12월 급여</t>
  </si>
  <si>
    <t>코디네이터 12월 기관사회보험부담금</t>
  </si>
  <si>
    <t>코디네이터 12월 퇴직적립금</t>
  </si>
  <si>
    <t>12월 푸드뱅크 임대료</t>
  </si>
  <si>
    <t>12월 푸드뱅크 전기세 지출 건</t>
  </si>
  <si>
    <t>하이패스카드충전</t>
  </si>
  <si>
    <t>예금 이자</t>
  </si>
  <si>
    <t>12월 푸드뱅크 수익금</t>
  </si>
  <si>
    <t>&lt;&lt; 누  계 &gt;&gt;</t>
  </si>
  <si>
    <t>사업수입 (402010101)</t>
  </si>
  <si>
    <t>시도보조금 (404010201)</t>
  </si>
  <si>
    <t>시군구보조금 (404010301)</t>
  </si>
  <si>
    <t>비지정후원금 (405010201)</t>
  </si>
  <si>
    <t>법인전입금 (408010101)</t>
  </si>
  <si>
    <t>전년도이월금(후원금) (409010101)</t>
  </si>
  <si>
    <t>기타예금이자수입 (410010201)</t>
  </si>
  <si>
    <t>기타잡수입 (410010301)</t>
  </si>
  <si>
    <t>급여 (501010101)</t>
  </si>
  <si>
    <t>G-푸드드림사업 급여 (501010102)</t>
  </si>
  <si>
    <t>제수당 (501010201)</t>
  </si>
  <si>
    <t>G-푸드드림사업 제수당 (501010202)</t>
  </si>
  <si>
    <t>퇴직금 및 퇴직적립금 (501010401)</t>
  </si>
  <si>
    <t>G-푸드드림사업 퇴직금 및 퇴직적립금 (501010402)</t>
  </si>
  <si>
    <t>사회보험부담금 (501010501)</t>
  </si>
  <si>
    <t>G-푸드드림사업 사회보험부담금 (501010502)</t>
  </si>
  <si>
    <t>기타후생경비 (501010601)</t>
  </si>
  <si>
    <t>직책보조비 (501020201)</t>
  </si>
  <si>
    <t>여비 (501030101)</t>
  </si>
  <si>
    <t>수용비 및 수수료 (501030201)</t>
  </si>
  <si>
    <t>공공요금 (501030301)</t>
  </si>
  <si>
    <t>제세공과금 (501030401)</t>
  </si>
  <si>
    <t>차량비 (501030501)</t>
  </si>
  <si>
    <t>기타운영비 (501030701)</t>
  </si>
  <si>
    <t>직원전문교육 (503030601)</t>
  </si>
  <si>
    <t>기탁처관리 (503030801)</t>
  </si>
  <si>
    <t>자원봉사자관리 (503030901)</t>
  </si>
  <si>
    <t>도시락지원사업 (503040101)</t>
  </si>
  <si>
    <t>전표번호</t>
  </si>
  <si>
    <t>입금</t>
  </si>
  <si>
    <t>출금</t>
  </si>
  <si>
    <t>잔액</t>
  </si>
  <si>
    <t>(전월이월)</t>
  </si>
  <si>
    <t>&lt;&lt; 월    계 &gt;&gt;</t>
  </si>
  <si>
    <t>2015/01/01-1</t>
  </si>
  <si>
    <t>2015/01/01-2</t>
  </si>
  <si>
    <t>2015/01/01-3</t>
  </si>
  <si>
    <t>2015/01/07-1</t>
  </si>
  <si>
    <t>2015/01/12-2</t>
  </si>
  <si>
    <t>2015/01/16-1</t>
  </si>
  <si>
    <t>2015/01/16-2</t>
  </si>
  <si>
    <t>2015/01/20-1</t>
  </si>
  <si>
    <t>2015/01/20-2</t>
  </si>
  <si>
    <t>2015/01/20-3</t>
  </si>
  <si>
    <t>2015/01/21-1</t>
  </si>
  <si>
    <t>2015/01/22-1</t>
  </si>
  <si>
    <t>2015/01/23-1</t>
  </si>
  <si>
    <t>2015/01/23-2</t>
  </si>
  <si>
    <t>2015/01/23-3</t>
  </si>
  <si>
    <t>2015/01/23-4</t>
  </si>
  <si>
    <t>2015/01/23-5</t>
  </si>
  <si>
    <t>2015/01/23-6</t>
  </si>
  <si>
    <t>2015/01/23-7</t>
  </si>
  <si>
    <t>2015/01/23-8</t>
  </si>
  <si>
    <t>2015/01/23-9</t>
  </si>
  <si>
    <t>2015/01/23-10</t>
  </si>
  <si>
    <t>2015/01/26-2</t>
  </si>
  <si>
    <t>2015/01/26-3</t>
  </si>
  <si>
    <t>2015/01/26-4</t>
  </si>
  <si>
    <t>2015/01/28-1</t>
  </si>
  <si>
    <t>2015/01/28-4</t>
  </si>
  <si>
    <t>2015/01/28-5</t>
  </si>
  <si>
    <t>2015/01/30-1</t>
  </si>
  <si>
    <t>2015/01/30-2</t>
  </si>
  <si>
    <t>2015/02/03-1</t>
  </si>
  <si>
    <t>2015/02/04-1</t>
  </si>
  <si>
    <t>2015/02/04-2</t>
  </si>
  <si>
    <t>2015/02/04-3</t>
  </si>
  <si>
    <t>2015/02/04-4</t>
  </si>
  <si>
    <t>2015/02/11-1</t>
  </si>
  <si>
    <t>2015/02/11-2</t>
  </si>
  <si>
    <t>2015/02/11-3</t>
  </si>
  <si>
    <t>2015/02/11-4</t>
  </si>
  <si>
    <t>2015/02/12-1</t>
  </si>
  <si>
    <t>2015/02/13-1</t>
  </si>
  <si>
    <t>2015/02/13-2</t>
  </si>
  <si>
    <t>2015/02/13-3</t>
  </si>
  <si>
    <t>2015/02/13-4</t>
  </si>
  <si>
    <t>2015/02/13-5</t>
  </si>
  <si>
    <t>2015/02/24-1</t>
  </si>
  <si>
    <t>2015/02/24-2</t>
  </si>
  <si>
    <t>2015/02/25-1</t>
  </si>
  <si>
    <t>2015/02/25-2</t>
  </si>
  <si>
    <t>2015/02/25-3</t>
  </si>
  <si>
    <t>2015/02/25-4</t>
  </si>
  <si>
    <t>2015/02/25-5</t>
  </si>
  <si>
    <t>2015/02/25-6</t>
  </si>
  <si>
    <t>2015/02/25-7</t>
  </si>
  <si>
    <t>2015/02/25-8</t>
  </si>
  <si>
    <t>2015/02/25-9</t>
  </si>
  <si>
    <t>2015/02/25-10</t>
  </si>
  <si>
    <t>2015/02/27-1</t>
  </si>
  <si>
    <t>2015/02/27-2</t>
  </si>
  <si>
    <t>2015/02/27-3</t>
  </si>
  <si>
    <t>2015/03/04-1</t>
  </si>
  <si>
    <t>2015/03/04-2</t>
  </si>
  <si>
    <t>2015/03/09-1</t>
  </si>
  <si>
    <t>2015/03/09-2</t>
  </si>
  <si>
    <t>2015/03/10-1</t>
  </si>
  <si>
    <t>2015/03/10-2</t>
  </si>
  <si>
    <t>2015/03/11-1</t>
  </si>
  <si>
    <t>2015/03/17-1</t>
  </si>
  <si>
    <t>2015/03/17-2</t>
  </si>
  <si>
    <t>2015/03/17-3</t>
  </si>
  <si>
    <t>2015/03/20-1</t>
  </si>
  <si>
    <t>2015/03/20-2</t>
  </si>
  <si>
    <t>2015/03/20-3</t>
  </si>
  <si>
    <t>2015/03/20-4</t>
  </si>
  <si>
    <t>2015/03/25-1</t>
  </si>
  <si>
    <t>2015/03/25-2</t>
  </si>
  <si>
    <t>2015/03/25-3</t>
  </si>
  <si>
    <t>2015/03/25-4</t>
  </si>
  <si>
    <t>2015/03/25-5</t>
  </si>
  <si>
    <t>2015/03/25-6</t>
  </si>
  <si>
    <t>2015/03/25-7</t>
  </si>
  <si>
    <t>2015/03/25-8</t>
  </si>
  <si>
    <t>2015/03/25-9</t>
  </si>
  <si>
    <t>2015/03/25-10</t>
  </si>
  <si>
    <t>2015/03/25-11</t>
  </si>
  <si>
    <t>2015/03/25-12</t>
  </si>
  <si>
    <t>2015/03/31-1</t>
  </si>
  <si>
    <t>2015/03/31-2</t>
  </si>
  <si>
    <t>2015/03/31-3</t>
  </si>
  <si>
    <t>2015/04/01-1</t>
  </si>
  <si>
    <t>2015/04/02-1</t>
  </si>
  <si>
    <t>2015/04/02-2</t>
  </si>
  <si>
    <t>2015/04/03-1</t>
  </si>
  <si>
    <t>2015/04/08-1</t>
  </si>
  <si>
    <t>2015/04/08-2</t>
  </si>
  <si>
    <t>2015/04/10-1</t>
  </si>
  <si>
    <t>2015/04/13-1</t>
  </si>
  <si>
    <t>2015/04/14-1</t>
  </si>
  <si>
    <t>2015/04/14-2</t>
  </si>
  <si>
    <t>2015/04/15-1</t>
  </si>
  <si>
    <t>2015/04/15-2</t>
  </si>
  <si>
    <t>2015/04/17-1</t>
  </si>
  <si>
    <t>2015/04/20-1</t>
  </si>
  <si>
    <t>2015/04/23-1</t>
  </si>
  <si>
    <t>2015/04/23-2</t>
  </si>
  <si>
    <t>2015/04/23-3</t>
  </si>
  <si>
    <t>2015/04/23-4</t>
  </si>
  <si>
    <t>2015/04/24-1</t>
  </si>
  <si>
    <t>2015/04/24-2</t>
  </si>
  <si>
    <t>2015/04/24-3</t>
  </si>
  <si>
    <t>2015/04/24-4</t>
  </si>
  <si>
    <t>2015/04/24-5</t>
  </si>
  <si>
    <t>2015/04/24-6</t>
  </si>
  <si>
    <t>2015/04/24-8</t>
  </si>
  <si>
    <t>2015/04/24-9</t>
  </si>
  <si>
    <t>2015/04/24-10</t>
  </si>
  <si>
    <t>2015/04/24-11</t>
  </si>
  <si>
    <t>2015/04/24-12</t>
  </si>
  <si>
    <t>2015/04/24-13</t>
  </si>
  <si>
    <t>2015/04/27-1</t>
  </si>
  <si>
    <t>2015/04/30-1</t>
  </si>
  <si>
    <t>2015/04/30-2</t>
  </si>
  <si>
    <t>2015/05/07-1</t>
  </si>
  <si>
    <t>2015/05/07-2</t>
  </si>
  <si>
    <t>2015/05/07-3</t>
  </si>
  <si>
    <t>2015/05/08-1</t>
  </si>
  <si>
    <t>2015/05/11-1</t>
  </si>
  <si>
    <t>2015/05/12-1</t>
  </si>
  <si>
    <t>2015/05/12-2</t>
  </si>
  <si>
    <t>2015/05/12-3</t>
  </si>
  <si>
    <t>2015/05/14-1</t>
  </si>
  <si>
    <t>2015/05/18-1</t>
  </si>
  <si>
    <t>2015/05/18-2</t>
  </si>
  <si>
    <t>2015/05/20-1</t>
  </si>
  <si>
    <t>2015/05/21-1</t>
  </si>
  <si>
    <t>2015/05/22-1</t>
  </si>
  <si>
    <t>2015/05/22-2</t>
  </si>
  <si>
    <t>2015/05/22-3</t>
  </si>
  <si>
    <t>2015/05/22-4</t>
  </si>
  <si>
    <t>2015/05/22-5</t>
  </si>
  <si>
    <t>2015/05/22-6</t>
  </si>
  <si>
    <t>2015/05/22-7</t>
  </si>
  <si>
    <t>2015/05/22-8</t>
  </si>
  <si>
    <t>2015/05/22-9</t>
  </si>
  <si>
    <t>2015/05/26-2</t>
  </si>
  <si>
    <t>2015/05/26-3</t>
  </si>
  <si>
    <t>2015/05/27-1</t>
  </si>
  <si>
    <t>2015/05/29-1</t>
  </si>
  <si>
    <t>2015/05/29-2</t>
  </si>
  <si>
    <t>2015/05/29-3</t>
  </si>
  <si>
    <t>2015/05/29-4</t>
  </si>
  <si>
    <t>2015/06/01-1</t>
  </si>
  <si>
    <t>2015/06/01-2</t>
  </si>
  <si>
    <t>2015/06/02-1</t>
  </si>
  <si>
    <t>2015/06/02-2</t>
  </si>
  <si>
    <t>2015/06/05-1</t>
  </si>
  <si>
    <t>2015/06/05-2</t>
  </si>
  <si>
    <t>2015/06/05-3</t>
  </si>
  <si>
    <t>2015/06/10-1</t>
  </si>
  <si>
    <t>2015/06/10-2</t>
  </si>
  <si>
    <t>2015/06/11-1</t>
  </si>
  <si>
    <t>2015/06/16-1</t>
  </si>
  <si>
    <t>2015/06/16-2</t>
  </si>
  <si>
    <t>2015/06/17-1</t>
  </si>
  <si>
    <t>2015/06/22-1</t>
  </si>
  <si>
    <t>2015/06/23-1</t>
  </si>
  <si>
    <t>2015/06/23-2</t>
  </si>
  <si>
    <t>2015/06/25-1</t>
  </si>
  <si>
    <t>2015/06/25-2</t>
  </si>
  <si>
    <t>2015/06/25-3</t>
  </si>
  <si>
    <t>2015/06/25-4</t>
  </si>
  <si>
    <t>2015/06/25-5</t>
  </si>
  <si>
    <t>2015/06/25-6</t>
  </si>
  <si>
    <t>2015/06/25-7</t>
  </si>
  <si>
    <t>2015/06/25-8</t>
  </si>
  <si>
    <t>2015/06/25-9</t>
  </si>
  <si>
    <t>2015/06/25-10</t>
  </si>
  <si>
    <t>2015/06/25-11</t>
  </si>
  <si>
    <t>2015/06/25-12</t>
  </si>
  <si>
    <t>2015/06/26-1</t>
  </si>
  <si>
    <t>2015/06/26-2</t>
  </si>
  <si>
    <t>2015/06/28-1</t>
  </si>
  <si>
    <t>2015/06/28-2</t>
  </si>
  <si>
    <t>2015/06/28-3</t>
  </si>
  <si>
    <t>2015/06/28-4</t>
  </si>
  <si>
    <t>2015/06/28-5</t>
  </si>
  <si>
    <t>2015/06/30-1</t>
  </si>
  <si>
    <t>2015/07/02-1</t>
  </si>
  <si>
    <t>2015/07/02-2</t>
  </si>
  <si>
    <t>2015/07/02-3</t>
  </si>
  <si>
    <t>2015/07/03-1</t>
  </si>
  <si>
    <t>2015/07/09-1</t>
  </si>
  <si>
    <t>2015/07/09-2</t>
  </si>
  <si>
    <t>2015/07/09-3</t>
  </si>
  <si>
    <t>2015/07/09-4</t>
  </si>
  <si>
    <t>2015/07/13-1</t>
  </si>
  <si>
    <t>2015/07/13-2</t>
  </si>
  <si>
    <t>2015/07/20-1</t>
  </si>
  <si>
    <t>2015/07/21-1</t>
  </si>
  <si>
    <t>2015/07/21-2</t>
  </si>
  <si>
    <t>2015/07/21-3</t>
  </si>
  <si>
    <t>2015/07/22-1</t>
  </si>
  <si>
    <t>2015/07/22-2</t>
  </si>
  <si>
    <t>2015/07/23-1</t>
  </si>
  <si>
    <t>2015/07/24-1</t>
  </si>
  <si>
    <t>2015/07/24-2</t>
  </si>
  <si>
    <t>2015/07/24-3</t>
  </si>
  <si>
    <t>2015/07/24-4</t>
  </si>
  <si>
    <t>2015/07/24-5</t>
  </si>
  <si>
    <t>2015/07/24-6</t>
  </si>
  <si>
    <t>2015/07/24-7</t>
  </si>
  <si>
    <t>2015/07/24-8</t>
  </si>
  <si>
    <t>2015/07/24-9</t>
  </si>
  <si>
    <t>2015/07/24-10</t>
  </si>
  <si>
    <t>2015/07/27-1</t>
  </si>
  <si>
    <t>2015/07/31-1</t>
  </si>
  <si>
    <t>2015/08/06-1</t>
  </si>
  <si>
    <t>2015/08/06-2</t>
  </si>
  <si>
    <t>2015/08/06-3</t>
  </si>
  <si>
    <t>2015/08/07-1</t>
  </si>
  <si>
    <t>2015/08/11-1</t>
  </si>
  <si>
    <t>2015/08/19-1</t>
  </si>
  <si>
    <t>2015/08/20-1</t>
  </si>
  <si>
    <t>2015/08/25-1</t>
  </si>
  <si>
    <t>2015/08/25-2</t>
  </si>
  <si>
    <t>2015/08/25-3</t>
  </si>
  <si>
    <t>2015/08/25-4</t>
  </si>
  <si>
    <t>2015/08/25-5</t>
  </si>
  <si>
    <t>2015/08/25-6</t>
  </si>
  <si>
    <t>2015/08/25-7</t>
  </si>
  <si>
    <t>2015/08/25-8</t>
  </si>
  <si>
    <t>2015/08/25-9</t>
  </si>
  <si>
    <t>2015/08/27-2</t>
  </si>
  <si>
    <t>2015/08/27-3</t>
  </si>
  <si>
    <t>2015/08/27-4</t>
  </si>
  <si>
    <t>2015/08/27-5</t>
  </si>
  <si>
    <t>2015/08/28-1</t>
  </si>
  <si>
    <t>2015/08/31-1</t>
  </si>
  <si>
    <t>2015/09/10-1</t>
  </si>
  <si>
    <t>2015/09/11-1</t>
  </si>
  <si>
    <t>2015/09/14-1</t>
  </si>
  <si>
    <t>2015/09/14-2</t>
  </si>
  <si>
    <t>2015/09/15-1</t>
  </si>
  <si>
    <t>2015/09/15-2</t>
  </si>
  <si>
    <t>2015/09/15-3</t>
  </si>
  <si>
    <t>2015/09/15-4</t>
  </si>
  <si>
    <t>2015/09/21-1</t>
  </si>
  <si>
    <t>2015/09/25-1</t>
  </si>
  <si>
    <t>2015/09/25-2</t>
  </si>
  <si>
    <t>2015/09/25-3</t>
  </si>
  <si>
    <t>2015/09/25-4</t>
  </si>
  <si>
    <t>2015/09/25-5</t>
  </si>
  <si>
    <t>2015/09/25-6</t>
  </si>
  <si>
    <t>2015/09/25-7</t>
  </si>
  <si>
    <t>2015/09/25-8</t>
  </si>
  <si>
    <t>2015/09/25-9</t>
  </si>
  <si>
    <t>2015/09/25-10</t>
  </si>
  <si>
    <t>2015/09/25-11</t>
  </si>
  <si>
    <t>2015/09/30-1</t>
  </si>
  <si>
    <t>2015/09/30-2</t>
  </si>
  <si>
    <t>2015/09/30-3</t>
  </si>
  <si>
    <t>2015/09/30-4</t>
  </si>
  <si>
    <t>2015/09/30-5</t>
  </si>
  <si>
    <t>2015/09/30-6</t>
  </si>
  <si>
    <t>2015/10/05-1</t>
  </si>
  <si>
    <t>2015/10/12-1</t>
  </si>
  <si>
    <t>2015/10/13-1</t>
  </si>
  <si>
    <t>2015/10/13-2</t>
  </si>
  <si>
    <t>2015/10/13-3</t>
  </si>
  <si>
    <t>2015/10/14-2</t>
  </si>
  <si>
    <t>2015/10/14-3</t>
  </si>
  <si>
    <t>2015/10/14-4</t>
  </si>
  <si>
    <t>2015/10/14-5</t>
  </si>
  <si>
    <t>2015/10/14-6</t>
  </si>
  <si>
    <t>2015/10/15-1</t>
  </si>
  <si>
    <t>2015/10/16-1</t>
  </si>
  <si>
    <t>2015/10/19-1</t>
  </si>
  <si>
    <t>2015/10/19-2</t>
  </si>
  <si>
    <t>2015/10/20-1</t>
  </si>
  <si>
    <t>2015/10/21-1</t>
  </si>
  <si>
    <t>2015/10/22-1</t>
  </si>
  <si>
    <t>2015/10/22-2</t>
  </si>
  <si>
    <t>2015/10/23-1</t>
  </si>
  <si>
    <t>2015/10/23-2</t>
  </si>
  <si>
    <t>2015/10/23-3</t>
  </si>
  <si>
    <t>2015/10/23-4</t>
  </si>
  <si>
    <t>2015/10/23-5</t>
  </si>
  <si>
    <t>2015/10/23-6</t>
  </si>
  <si>
    <t>2015/10/26-2</t>
  </si>
  <si>
    <t>2015/10/26-3</t>
  </si>
  <si>
    <t>2015/10/26-4</t>
  </si>
  <si>
    <t>2015/10/27-1</t>
  </si>
  <si>
    <t>2015/10/27-2</t>
  </si>
  <si>
    <t>2015/10/27-3</t>
  </si>
  <si>
    <t>2015/10/27-4</t>
  </si>
  <si>
    <t>2015/10/27-5</t>
  </si>
  <si>
    <t>2015/10/30-1</t>
  </si>
  <si>
    <t>2015/11/02-1</t>
  </si>
  <si>
    <t>2015/11/03-1</t>
  </si>
  <si>
    <t>2015/11/03-2</t>
  </si>
  <si>
    <t>2015/11/05-1</t>
  </si>
  <si>
    <t>2015/11/06-1</t>
  </si>
  <si>
    <t>2015/11/09-1</t>
  </si>
  <si>
    <t>2015/11/10-1</t>
  </si>
  <si>
    <t>2015/11/10-2</t>
  </si>
  <si>
    <t>2015/11/11-1</t>
  </si>
  <si>
    <t>2015/11/12-1</t>
  </si>
  <si>
    <t>2015/11/13-1</t>
  </si>
  <si>
    <t>2015/11/16-1</t>
  </si>
  <si>
    <t>2015/11/17-1</t>
  </si>
  <si>
    <t>2015/11/17-2</t>
  </si>
  <si>
    <t>2015/11/17-3</t>
  </si>
  <si>
    <t>2015/11/19-1</t>
  </si>
  <si>
    <t>2015/11/20-1</t>
  </si>
  <si>
    <t>2015/11/20-2</t>
  </si>
  <si>
    <t>2015/11/25-1</t>
  </si>
  <si>
    <t>2015/11/25-2</t>
  </si>
  <si>
    <t>2015/11/25-3</t>
  </si>
  <si>
    <t>2015/11/25-4</t>
  </si>
  <si>
    <t>2015/11/25-5</t>
  </si>
  <si>
    <t>2015/11/25-6</t>
  </si>
  <si>
    <t>2015/11/25-7</t>
  </si>
  <si>
    <t>2015/11/25-8</t>
  </si>
  <si>
    <t>2015/11/26-1</t>
  </si>
  <si>
    <t>2015/11/27-1</t>
  </si>
  <si>
    <t>2015/11/30-1</t>
  </si>
  <si>
    <t>2015/12/01-1</t>
  </si>
  <si>
    <t>2015/12/01-2</t>
  </si>
  <si>
    <t>2015/12/02-1</t>
  </si>
  <si>
    <t>2015/12/02-2</t>
  </si>
  <si>
    <t>2015/12/03-1</t>
  </si>
  <si>
    <t>2015/12/10-1</t>
  </si>
  <si>
    <t>2015/12/10-2</t>
  </si>
  <si>
    <t>2015/12/11-1</t>
  </si>
  <si>
    <t>2015/12/11-2</t>
  </si>
  <si>
    <t>2015/12/11-3</t>
  </si>
  <si>
    <t>2015/12/17-1</t>
  </si>
  <si>
    <t>2015/12/21-1</t>
  </si>
  <si>
    <t>2015/12/21-2</t>
  </si>
  <si>
    <t>2015/12/22-1</t>
  </si>
  <si>
    <t>2015/12/23-1</t>
  </si>
  <si>
    <t>2015/12/23-2</t>
  </si>
  <si>
    <t>2015/12/23-3</t>
  </si>
  <si>
    <t>2015/12/24-1</t>
  </si>
  <si>
    <t>2015/12/24-2</t>
  </si>
  <si>
    <t>2015/12/24-3</t>
  </si>
  <si>
    <t>2015/12/24-4</t>
  </si>
  <si>
    <t>2015/12/24-5</t>
  </si>
  <si>
    <t>2015/12/24-6</t>
  </si>
  <si>
    <t>2015/12/24-7</t>
  </si>
  <si>
    <t>2015/12/24-8</t>
  </si>
  <si>
    <t>2015/12/24-9</t>
  </si>
  <si>
    <t>2015/12/24-10</t>
  </si>
  <si>
    <t>2015/12/27-1</t>
  </si>
  <si>
    <t>2015/12/27-2</t>
  </si>
  <si>
    <t>2015/12/27-3</t>
  </si>
  <si>
    <t>2015/12/27-4</t>
  </si>
  <si>
    <t>2015/12/27-5</t>
  </si>
  <si>
    <t>2015/12/28-1</t>
  </si>
  <si>
    <t>2015/12/29-1</t>
  </si>
  <si>
    <t>2015/12/31-1</t>
  </si>
  <si>
    <t>합계</t>
  </si>
  <si>
    <t>시흥정왕푸드뱅크 세입세출결산서</t>
    <phoneticPr fontId="3" type="noConversion"/>
  </si>
  <si>
    <t>2015년 푸드뱅크 총계정원장</t>
    <phoneticPr fontId="3" type="noConversion"/>
  </si>
  <si>
    <t>2015년 푸드뱅크 현금출납부</t>
    <phoneticPr fontId="3" type="noConversion"/>
  </si>
  <si>
    <t>시흥푸드마켓 세입세출결산서</t>
    <phoneticPr fontId="3" type="noConversion"/>
  </si>
  <si>
    <t>2015년</t>
    <phoneticPr fontId="3" type="noConversion"/>
  </si>
  <si>
    <t>시흥푸드마켓</t>
    <phoneticPr fontId="3" type="noConversion"/>
  </si>
  <si>
    <t>2015년 시흥푸드마켓 3차 추경 예산(안) 총칙</t>
    <phoneticPr fontId="3" type="noConversion"/>
  </si>
  <si>
    <t>1. 2015년 시흥정왕푸드뱅크 세입․세출 예산안은 사회복지법인 재무․회계 규칙에 의거 아래와 같이 편성한다.</t>
    <phoneticPr fontId="3" type="noConversion"/>
  </si>
  <si>
    <t>시흥푸드마켓 세입. 세출 예산안은 사회복지법인 재무, 화계 규칙에 의거 아래와 같이 편성 항다.</t>
    <phoneticPr fontId="3" type="noConversion"/>
  </si>
  <si>
    <t>2. 2015년 3차 추경예산은 2015년 2차추경 예산 팔천육백육십사만육천원정(\86,646,000)과 금액은 동일하며, 관항목을 변경하여 편성한다.</t>
    <phoneticPr fontId="3" type="noConversion"/>
  </si>
  <si>
    <t>3. 시흥푸드마켓 2015년 3차 추경(안)</t>
    <phoneticPr fontId="3" type="noConversion"/>
  </si>
  <si>
    <t>1)세입부</t>
    <phoneticPr fontId="3" type="noConversion"/>
  </si>
  <si>
    <t>( 단위 : 원 )</t>
    <phoneticPr fontId="3" type="noConversion"/>
  </si>
  <si>
    <t>과목</t>
    <phoneticPr fontId="3" type="noConversion"/>
  </si>
  <si>
    <t>2015년 예산</t>
    <phoneticPr fontId="3" type="noConversion"/>
  </si>
  <si>
    <t xml:space="preserve">2015년 예산 대비 </t>
    <phoneticPr fontId="3" type="noConversion"/>
  </si>
  <si>
    <t>비율(%)</t>
    <phoneticPr fontId="3" type="noConversion"/>
  </si>
  <si>
    <t>비고</t>
    <phoneticPr fontId="3" type="noConversion"/>
  </si>
  <si>
    <t>관</t>
    <phoneticPr fontId="3" type="noConversion"/>
  </si>
  <si>
    <t>항</t>
    <phoneticPr fontId="3" type="noConversion"/>
  </si>
  <si>
    <t>2차 추경예산</t>
    <phoneticPr fontId="3" type="noConversion"/>
  </si>
  <si>
    <t>3차 추경예산</t>
    <phoneticPr fontId="3" type="noConversion"/>
  </si>
  <si>
    <t>보조금</t>
    <phoneticPr fontId="3" type="noConversion"/>
  </si>
  <si>
    <t>경상보조금</t>
    <phoneticPr fontId="3" type="noConversion"/>
  </si>
  <si>
    <t>전입금</t>
    <phoneticPr fontId="3" type="noConversion"/>
  </si>
  <si>
    <t>세입총계</t>
    <phoneticPr fontId="3" type="noConversion"/>
  </si>
  <si>
    <t xml:space="preserve">   2)세출부</t>
    <phoneticPr fontId="3" type="noConversion"/>
  </si>
  <si>
    <t>( 단위 : 원 )</t>
    <phoneticPr fontId="3" type="noConversion"/>
  </si>
  <si>
    <t>과목</t>
    <phoneticPr fontId="3" type="noConversion"/>
  </si>
  <si>
    <t>2015년 예산</t>
    <phoneticPr fontId="3" type="noConversion"/>
  </si>
  <si>
    <t>2015년 예산 대비</t>
    <phoneticPr fontId="3" type="noConversion"/>
  </si>
  <si>
    <t>비율(%)</t>
    <phoneticPr fontId="3" type="noConversion"/>
  </si>
  <si>
    <t xml:space="preserve">비고
</t>
    <phoneticPr fontId="3" type="noConversion"/>
  </si>
  <si>
    <t>관</t>
    <phoneticPr fontId="3" type="noConversion"/>
  </si>
  <si>
    <t>항</t>
    <phoneticPr fontId="3" type="noConversion"/>
  </si>
  <si>
    <t>2차 추경예산</t>
    <phoneticPr fontId="3" type="noConversion"/>
  </si>
  <si>
    <t>3차 추경예산</t>
    <phoneticPr fontId="3" type="noConversion"/>
  </si>
  <si>
    <t>사무비</t>
    <phoneticPr fontId="3" type="noConversion"/>
  </si>
  <si>
    <t>인건비</t>
    <phoneticPr fontId="3" type="noConversion"/>
  </si>
  <si>
    <t>운영비</t>
    <phoneticPr fontId="3" type="noConversion"/>
  </si>
  <si>
    <t>재산조성비</t>
    <phoneticPr fontId="3" type="noConversion"/>
  </si>
  <si>
    <t>시설비</t>
    <phoneticPr fontId="3" type="noConversion"/>
  </si>
  <si>
    <t>사업비</t>
    <phoneticPr fontId="3" type="noConversion"/>
  </si>
  <si>
    <t>지역사회조직사업비</t>
    <phoneticPr fontId="3" type="noConversion"/>
  </si>
  <si>
    <t>예비비</t>
    <phoneticPr fontId="3" type="noConversion"/>
  </si>
  <si>
    <t>세출총계</t>
    <phoneticPr fontId="3" type="noConversion"/>
  </si>
  <si>
    <t>4. 2015년도 세입. 세출 3차 추경(안) 편성은 아래와 같이 본예산을 기준하여 편성한다.</t>
    <phoneticPr fontId="3" type="noConversion"/>
  </si>
  <si>
    <t xml:space="preserve">   1) 세출예산은 세입예산 범위 내에서 편성한다.</t>
    <phoneticPr fontId="3" type="noConversion"/>
  </si>
  <si>
    <t xml:space="preserve">   2) 직원의 보수는 2014년 사회복지생활시설 종사자 인건비 가이드라인을 기준으로 한다.</t>
    <phoneticPr fontId="3" type="noConversion"/>
  </si>
  <si>
    <t xml:space="preserve">   3) 예산 과목은 관, 항, 목으로 구분하여 편성한다.</t>
    <phoneticPr fontId="3" type="noConversion"/>
  </si>
  <si>
    <t xml:space="preserve">5. 국가 또는 지방자치단체로부터 교부된 보조금 및 지정후원금, 법인전입금 등은 추가경정 예산의 성립이전이라도 보조 및 후원목적에 </t>
    <phoneticPr fontId="3" type="noConversion"/>
  </si>
  <si>
    <t xml:space="preserve">    적절한 경우 먼저 사용할 수 있으며, 이는 차기 추가경정예산에 반영하여야 한다.</t>
    <phoneticPr fontId="3" type="noConversion"/>
  </si>
  <si>
    <t>2015년도 푸드마켓 결산 세입·세출 총괄표</t>
    <phoneticPr fontId="3" type="noConversion"/>
  </si>
  <si>
    <t>(시흥푸드마켓)</t>
    <phoneticPr fontId="3" type="noConversion"/>
  </si>
  <si>
    <t>1. 세입·세출 총괄</t>
    <phoneticPr fontId="3" type="noConversion"/>
  </si>
  <si>
    <t>(단위:원)</t>
    <phoneticPr fontId="3" type="noConversion"/>
  </si>
  <si>
    <t>2015년예산
(A)</t>
    <phoneticPr fontId="3" type="noConversion"/>
  </si>
  <si>
    <t>2015년결산
(B)</t>
    <phoneticPr fontId="3" type="noConversion"/>
  </si>
  <si>
    <t>증감
(C=B-A)</t>
    <phoneticPr fontId="3" type="noConversion"/>
  </si>
  <si>
    <t>비율</t>
    <phoneticPr fontId="3" type="noConversion"/>
  </si>
  <si>
    <t>총          계</t>
    <phoneticPr fontId="3" type="noConversion"/>
  </si>
  <si>
    <t>사무비</t>
    <phoneticPr fontId="3" type="noConversion"/>
  </si>
  <si>
    <t>보조금수입 계</t>
    <phoneticPr fontId="3" type="noConversion"/>
  </si>
  <si>
    <t>푸드마켓인건비</t>
    <phoneticPr fontId="3" type="noConversion"/>
  </si>
  <si>
    <t>경상보조금수입</t>
    <phoneticPr fontId="3" type="noConversion"/>
  </si>
  <si>
    <t>급여</t>
    <phoneticPr fontId="3" type="noConversion"/>
  </si>
  <si>
    <t>푸드마켓운영비</t>
    <phoneticPr fontId="3" type="noConversion"/>
  </si>
  <si>
    <t>제수당</t>
    <phoneticPr fontId="3" type="noConversion"/>
  </si>
  <si>
    <t>이동마켓운영비</t>
    <phoneticPr fontId="3" type="noConversion"/>
  </si>
  <si>
    <t>퇴직금및퇴직적립금</t>
    <phoneticPr fontId="3" type="noConversion"/>
  </si>
  <si>
    <t>전입금수입 계</t>
    <phoneticPr fontId="3" type="noConversion"/>
  </si>
  <si>
    <t>사회보험부담비용</t>
    <phoneticPr fontId="3" type="noConversion"/>
  </si>
  <si>
    <t>전입금</t>
    <phoneticPr fontId="3" type="noConversion"/>
  </si>
  <si>
    <t>이동마켓인건비</t>
    <phoneticPr fontId="3" type="noConversion"/>
  </si>
  <si>
    <t>마켓전입금</t>
    <phoneticPr fontId="3" type="noConversion"/>
  </si>
  <si>
    <t>이동마켓전입금</t>
    <phoneticPr fontId="3" type="noConversion"/>
  </si>
  <si>
    <t>잡수입수입 계</t>
    <phoneticPr fontId="3" type="noConversion"/>
  </si>
  <si>
    <t>잡수입</t>
    <phoneticPr fontId="3" type="noConversion"/>
  </si>
  <si>
    <t>예금이자</t>
    <phoneticPr fontId="3" type="noConversion"/>
  </si>
  <si>
    <t>마켓운영비</t>
    <phoneticPr fontId="3" type="noConversion"/>
  </si>
  <si>
    <t>기타잡수입</t>
    <phoneticPr fontId="3" type="noConversion"/>
  </si>
  <si>
    <t>여비</t>
    <phoneticPr fontId="3" type="noConversion"/>
  </si>
  <si>
    <t>수용비및수수료</t>
    <phoneticPr fontId="3" type="noConversion"/>
  </si>
  <si>
    <t>공공요금</t>
    <phoneticPr fontId="3" type="noConversion"/>
  </si>
  <si>
    <t>제세공과금</t>
    <phoneticPr fontId="3" type="noConversion"/>
  </si>
  <si>
    <t>차량비</t>
    <phoneticPr fontId="3" type="noConversion"/>
  </si>
  <si>
    <t>기타운영비</t>
    <phoneticPr fontId="3" type="noConversion"/>
  </si>
  <si>
    <t>재산조성비</t>
    <phoneticPr fontId="3" type="noConversion"/>
  </si>
  <si>
    <t>마켓시설비</t>
    <phoneticPr fontId="3" type="noConversion"/>
  </si>
  <si>
    <t>시설비</t>
    <phoneticPr fontId="3" type="noConversion"/>
  </si>
  <si>
    <t>시설장비유지비</t>
    <phoneticPr fontId="3" type="noConversion"/>
  </si>
  <si>
    <t>이동마켓시설비</t>
    <phoneticPr fontId="3" type="noConversion"/>
  </si>
  <si>
    <t>사업비</t>
    <phoneticPr fontId="3" type="noConversion"/>
  </si>
  <si>
    <t>마켓지역사회조직사업비</t>
    <phoneticPr fontId="3" type="noConversion"/>
  </si>
  <si>
    <t>지역네트워크강화사업</t>
    <phoneticPr fontId="3" type="noConversion"/>
  </si>
  <si>
    <t>직원역량강화사업</t>
    <phoneticPr fontId="3" type="noConversion"/>
  </si>
  <si>
    <t>특화사업</t>
    <phoneticPr fontId="3" type="noConversion"/>
  </si>
  <si>
    <t>홍보 및 출판사업</t>
    <phoneticPr fontId="3" type="noConversion"/>
  </si>
  <si>
    <t>지역자원양성 및 관리육성</t>
    <phoneticPr fontId="3" type="noConversion"/>
  </si>
  <si>
    <t>이용자만족도조사</t>
    <phoneticPr fontId="3" type="noConversion"/>
  </si>
  <si>
    <t>이동지역사회조직사업비</t>
    <phoneticPr fontId="3" type="noConversion"/>
  </si>
  <si>
    <t>예비비</t>
    <phoneticPr fontId="3" type="noConversion"/>
  </si>
  <si>
    <t>마켓예비비</t>
    <phoneticPr fontId="3" type="noConversion"/>
  </si>
  <si>
    <t>이동마켓예비비</t>
    <phoneticPr fontId="3" type="noConversion"/>
  </si>
  <si>
    <t>이월금</t>
    <phoneticPr fontId="3" type="noConversion"/>
  </si>
  <si>
    <t>반환금</t>
    <phoneticPr fontId="3" type="noConversion"/>
  </si>
  <si>
    <t>2. 세입예산 각목명세서</t>
    <phoneticPr fontId="3" type="noConversion"/>
  </si>
  <si>
    <t>(단위:원)</t>
    <phoneticPr fontId="3" type="noConversion"/>
  </si>
  <si>
    <t>예산과목</t>
    <phoneticPr fontId="3" type="noConversion"/>
  </si>
  <si>
    <t>2015년예산
(A)</t>
    <phoneticPr fontId="3" type="noConversion"/>
  </si>
  <si>
    <t>2015년결산
(B)</t>
    <phoneticPr fontId="3" type="noConversion"/>
  </si>
  <si>
    <t>증(△)감
(C=B-A)</t>
    <phoneticPr fontId="3" type="noConversion"/>
  </si>
  <si>
    <t>세부산출내역</t>
    <phoneticPr fontId="3" type="noConversion"/>
  </si>
  <si>
    <t>목</t>
    <phoneticPr fontId="3" type="noConversion"/>
  </si>
  <si>
    <t>합   계</t>
    <phoneticPr fontId="3" type="noConversion"/>
  </si>
  <si>
    <t>보조금수입</t>
    <phoneticPr fontId="3" type="noConversion"/>
  </si>
  <si>
    <t>경상보조금수입</t>
    <phoneticPr fontId="3" type="noConversion"/>
  </si>
  <si>
    <t>푸드마켓 운영비</t>
    <phoneticPr fontId="3" type="noConversion"/>
  </si>
  <si>
    <t>푸드마켓 보조금</t>
    <phoneticPr fontId="3" type="noConversion"/>
  </si>
  <si>
    <t>이동푸드마켓운영비</t>
    <phoneticPr fontId="3" type="noConversion"/>
  </si>
  <si>
    <t>이동푸드푸드사업 보조금</t>
    <phoneticPr fontId="3" type="noConversion"/>
  </si>
  <si>
    <t>마켓전입금</t>
    <phoneticPr fontId="3" type="noConversion"/>
  </si>
  <si>
    <t>잡수입</t>
    <phoneticPr fontId="3" type="noConversion"/>
  </si>
  <si>
    <t>예금이자</t>
    <phoneticPr fontId="3" type="noConversion"/>
  </si>
  <si>
    <t>기타잡수입</t>
    <phoneticPr fontId="3" type="noConversion"/>
  </si>
  <si>
    <t>3. 세출예산각목명세서</t>
    <phoneticPr fontId="3" type="noConversion"/>
  </si>
  <si>
    <t>증감</t>
    <phoneticPr fontId="3" type="noConversion"/>
  </si>
  <si>
    <t>소요재원구성</t>
    <phoneticPr fontId="3" type="noConversion"/>
  </si>
  <si>
    <t>(B-A)</t>
    <phoneticPr fontId="3" type="noConversion"/>
  </si>
  <si>
    <t>시비</t>
    <phoneticPr fontId="3" type="noConversion"/>
  </si>
  <si>
    <t>사무비</t>
    <phoneticPr fontId="3" type="noConversion"/>
  </si>
  <si>
    <t>마켓 인건비</t>
    <phoneticPr fontId="3" type="noConversion"/>
  </si>
  <si>
    <t>급여</t>
    <phoneticPr fontId="3" type="noConversion"/>
  </si>
  <si>
    <t>Ｏ사회복지사(2호봉)</t>
    <phoneticPr fontId="3" type="noConversion"/>
  </si>
  <si>
    <t>1,655,400원*10월</t>
    <phoneticPr fontId="3" type="noConversion"/>
  </si>
  <si>
    <t>=</t>
  </si>
  <si>
    <t>Ｏ사회복지사(5호봉)</t>
    <phoneticPr fontId="3" type="noConversion"/>
  </si>
  <si>
    <t>1,785,000원*2월</t>
    <phoneticPr fontId="3" type="noConversion"/>
  </si>
  <si>
    <t>=</t>
    <phoneticPr fontId="3" type="noConversion"/>
  </si>
  <si>
    <t>상여금</t>
    <phoneticPr fontId="3" type="noConversion"/>
  </si>
  <si>
    <t>제수당</t>
    <phoneticPr fontId="3" type="noConversion"/>
  </si>
  <si>
    <t>Ｏ명절휴가비</t>
    <phoneticPr fontId="3" type="noConversion"/>
  </si>
  <si>
    <t>1,665,000 * 50%</t>
    <phoneticPr fontId="3" type="noConversion"/>
  </si>
  <si>
    <t>1,655,400원 * 60%</t>
    <phoneticPr fontId="3" type="noConversion"/>
  </si>
  <si>
    <t>Ｏ가족수당</t>
    <phoneticPr fontId="3" type="noConversion"/>
  </si>
  <si>
    <t>66,670원</t>
    <phoneticPr fontId="3" type="noConversion"/>
  </si>
  <si>
    <t>퇴직금및퇴직적립금</t>
    <phoneticPr fontId="3" type="noConversion"/>
  </si>
  <si>
    <t>Ｏ퇴직적립금(보조금)</t>
  </si>
  <si>
    <t>21,696,540원/12</t>
    <phoneticPr fontId="3" type="noConversion"/>
  </si>
  <si>
    <t>사회보험부담비용</t>
    <phoneticPr fontId="3" type="noConversion"/>
  </si>
  <si>
    <t>.</t>
    <phoneticPr fontId="3" type="noConversion"/>
  </si>
  <si>
    <t>Ｏ사회보험</t>
  </si>
  <si>
    <t xml:space="preserve">   ㅇ건강보험</t>
  </si>
  <si>
    <t>21,520,200원*3.035%*1명</t>
    <phoneticPr fontId="3" type="noConversion"/>
  </si>
  <si>
    <t xml:space="preserve">   ㅇ장기요양보험</t>
  </si>
  <si>
    <t>21,520,200원*3.035%*6.55%*1명</t>
    <phoneticPr fontId="3" type="noConversion"/>
  </si>
  <si>
    <t xml:space="preserve">   ㅇ국민연금</t>
  </si>
  <si>
    <t>21,520,200원*4.5%</t>
    <phoneticPr fontId="3" type="noConversion"/>
  </si>
  <si>
    <t xml:space="preserve">   ㅇ고용보험</t>
  </si>
  <si>
    <t>21,520,200원*0.9%*1명</t>
    <phoneticPr fontId="3" type="noConversion"/>
  </si>
  <si>
    <t xml:space="preserve">   ㅇ산재보험</t>
  </si>
  <si>
    <t>21,520,200원*1.08%*1명</t>
    <phoneticPr fontId="3" type="noConversion"/>
  </si>
  <si>
    <t>G-푸드드림사업(이동) 인건비</t>
    <phoneticPr fontId="3" type="noConversion"/>
  </si>
  <si>
    <t>Ｏ급여</t>
    <phoneticPr fontId="3" type="noConversion"/>
  </si>
  <si>
    <t>12월</t>
    <phoneticPr fontId="3" type="noConversion"/>
  </si>
  <si>
    <t>1,563,850원*2회*50%</t>
    <phoneticPr fontId="3" type="noConversion"/>
  </si>
  <si>
    <t>=</t>
    <phoneticPr fontId="3" type="noConversion"/>
  </si>
  <si>
    <t>Ｏ퇴직적립금</t>
    <phoneticPr fontId="3" type="noConversion"/>
  </si>
  <si>
    <t>19,422,000원*1명/12</t>
    <phoneticPr fontId="3" type="noConversion"/>
  </si>
  <si>
    <t>Ｏ사회보험</t>
    <phoneticPr fontId="3" type="noConversion"/>
  </si>
  <si>
    <t xml:space="preserve">  ㅇ건강보험</t>
    <phoneticPr fontId="3" type="noConversion"/>
  </si>
  <si>
    <t>19,422,000원*1명*3.035%</t>
    <phoneticPr fontId="3" type="noConversion"/>
  </si>
  <si>
    <t xml:space="preserve">  ㅇ장기요양보험</t>
    <phoneticPr fontId="3" type="noConversion"/>
  </si>
  <si>
    <t>19,422,000원*1명*2.995%*6.55%</t>
    <phoneticPr fontId="3" type="noConversion"/>
  </si>
  <si>
    <t xml:space="preserve">  ㅇ국민연금</t>
    <phoneticPr fontId="3" type="noConversion"/>
  </si>
  <si>
    <t>19,422,000원*1명*4.5%</t>
    <phoneticPr fontId="3" type="noConversion"/>
  </si>
  <si>
    <t xml:space="preserve">  ㅇ고용보험</t>
    <phoneticPr fontId="3" type="noConversion"/>
  </si>
  <si>
    <t>19,422,000원*1명*0.9%</t>
    <phoneticPr fontId="3" type="noConversion"/>
  </si>
  <si>
    <t xml:space="preserve">  ㅇ산재보험</t>
    <phoneticPr fontId="3" type="noConversion"/>
  </si>
  <si>
    <t>19,422,000원*1명*1.08%</t>
    <phoneticPr fontId="3" type="noConversion"/>
  </si>
  <si>
    <t>마켓운영비</t>
    <phoneticPr fontId="3" type="noConversion"/>
  </si>
  <si>
    <t>여비</t>
    <phoneticPr fontId="3" type="noConversion"/>
  </si>
  <si>
    <t>Ｏ통행료</t>
    <phoneticPr fontId="3" type="noConversion"/>
  </si>
  <si>
    <t>통행료4회/충전금1회</t>
    <phoneticPr fontId="3" type="noConversion"/>
  </si>
  <si>
    <t>Ｏ교통비</t>
    <phoneticPr fontId="3" type="noConversion"/>
  </si>
  <si>
    <t>교통카드 충전금</t>
    <phoneticPr fontId="3" type="noConversion"/>
  </si>
  <si>
    <t>수용비및수수료</t>
    <phoneticPr fontId="3" type="noConversion"/>
  </si>
  <si>
    <t>Ｏ사무용품</t>
    <phoneticPr fontId="3" type="noConversion"/>
  </si>
  <si>
    <t>사무용품구입5회</t>
    <phoneticPr fontId="3" type="noConversion"/>
  </si>
  <si>
    <t>Ｏ우편발송료 및 수수료</t>
    <phoneticPr fontId="3" type="noConversion"/>
  </si>
  <si>
    <t>은행수수료</t>
    <phoneticPr fontId="3" type="noConversion"/>
  </si>
  <si>
    <t>Ｏ소규모 집기구입및수선</t>
  </si>
  <si>
    <t>물품구입6회</t>
    <phoneticPr fontId="3" type="noConversion"/>
  </si>
  <si>
    <t>공공요금</t>
    <phoneticPr fontId="3" type="noConversion"/>
  </si>
  <si>
    <t>.</t>
    <phoneticPr fontId="3" type="noConversion"/>
  </si>
  <si>
    <t>Ｏ상하수도요금</t>
  </si>
  <si>
    <t>342,260원(12월)</t>
    <phoneticPr fontId="3" type="noConversion"/>
  </si>
  <si>
    <t>=</t>
    <phoneticPr fontId="3" type="noConversion"/>
  </si>
  <si>
    <t>Ｏ전기요금</t>
    <phoneticPr fontId="3" type="noConversion"/>
  </si>
  <si>
    <t>1,314,610(6개월)</t>
    <phoneticPr fontId="3" type="noConversion"/>
  </si>
  <si>
    <t>Ｏ팩스요금</t>
    <phoneticPr fontId="3" type="noConversion"/>
  </si>
  <si>
    <t>34,830(3개월)</t>
    <phoneticPr fontId="3" type="noConversion"/>
  </si>
  <si>
    <t>Ｏ전화요금</t>
    <phoneticPr fontId="3" type="noConversion"/>
  </si>
  <si>
    <t>165,169(3개월)</t>
    <phoneticPr fontId="3" type="noConversion"/>
  </si>
  <si>
    <t>Ｏ인터넷요금</t>
    <phoneticPr fontId="3" type="noConversion"/>
  </si>
  <si>
    <t>103,250(3개월)</t>
    <phoneticPr fontId="3" type="noConversion"/>
  </si>
  <si>
    <t>제세공과금</t>
    <phoneticPr fontId="3" type="noConversion"/>
  </si>
  <si>
    <t>Ｏ협(의)회비</t>
  </si>
  <si>
    <t>120000원*1회</t>
    <phoneticPr fontId="3" type="noConversion"/>
  </si>
  <si>
    <t xml:space="preserve"> </t>
    <phoneticPr fontId="3" type="noConversion"/>
  </si>
  <si>
    <t>Ｏ차량보험료</t>
  </si>
  <si>
    <t>661,520원*1대</t>
    <phoneticPr fontId="3" type="noConversion"/>
  </si>
  <si>
    <t>Ｏ환경개선부담금</t>
  </si>
  <si>
    <t>2회</t>
    <phoneticPr fontId="3" type="noConversion"/>
  </si>
  <si>
    <t>Ｏ차량자동차세</t>
  </si>
  <si>
    <t>1회</t>
    <phoneticPr fontId="3" type="noConversion"/>
  </si>
  <si>
    <t>Ｏ화재보험</t>
  </si>
  <si>
    <t>22,192원*3회</t>
    <phoneticPr fontId="3" type="noConversion"/>
  </si>
  <si>
    <t>차량비</t>
    <phoneticPr fontId="3" type="noConversion"/>
  </si>
  <si>
    <t>Ｏ차량유류비</t>
  </si>
  <si>
    <t>12월</t>
    <phoneticPr fontId="3" type="noConversion"/>
  </si>
  <si>
    <t>Ｏ차량수리및소모품비</t>
    <phoneticPr fontId="3" type="noConversion"/>
  </si>
  <si>
    <t>수리2회/검사1회</t>
    <phoneticPr fontId="3" type="noConversion"/>
  </si>
  <si>
    <t>Ｏ세차비</t>
    <phoneticPr fontId="3" type="noConversion"/>
  </si>
  <si>
    <t>3회</t>
    <phoneticPr fontId="3" type="noConversion"/>
  </si>
  <si>
    <t>기타운영비</t>
    <phoneticPr fontId="3" type="noConversion"/>
  </si>
  <si>
    <t>Ｏ정수기관리비</t>
  </si>
  <si>
    <t>53,210원*12월+30,000원</t>
    <phoneticPr fontId="3" type="noConversion"/>
  </si>
  <si>
    <t>Ｏ화장실관리비</t>
  </si>
  <si>
    <t>123,500원(8월)</t>
    <phoneticPr fontId="3" type="noConversion"/>
  </si>
  <si>
    <t>Ｏ세콤관리비</t>
  </si>
  <si>
    <t>55,000원*12월</t>
  </si>
  <si>
    <t>Ｏ건물임대료</t>
    <phoneticPr fontId="3" type="noConversion"/>
  </si>
  <si>
    <t>10,820,333원(8월)
660,000원 * 4월</t>
    <phoneticPr fontId="3" type="noConversion"/>
  </si>
  <si>
    <t>Ｏ마켓이전및공사비용</t>
    <phoneticPr fontId="3" type="noConversion"/>
  </si>
  <si>
    <t>2,320,000원</t>
    <phoneticPr fontId="3" type="noConversion"/>
  </si>
  <si>
    <t>이동운영비</t>
    <phoneticPr fontId="3" type="noConversion"/>
  </si>
  <si>
    <t>여비</t>
    <phoneticPr fontId="3" type="noConversion"/>
  </si>
  <si>
    <t>Ｏ통행료</t>
    <phoneticPr fontId="3" type="noConversion"/>
  </si>
  <si>
    <t xml:space="preserve">톨비충전    </t>
    <phoneticPr fontId="3" type="noConversion"/>
  </si>
  <si>
    <t>Ｏ교통비</t>
    <phoneticPr fontId="3" type="noConversion"/>
  </si>
  <si>
    <t>교통카드 충전금</t>
    <phoneticPr fontId="3" type="noConversion"/>
  </si>
  <si>
    <t>수용비및수수료</t>
    <phoneticPr fontId="3" type="noConversion"/>
  </si>
  <si>
    <t>Ｏ사무용품</t>
  </si>
  <si>
    <t>사무용품구입5회</t>
    <phoneticPr fontId="3" type="noConversion"/>
  </si>
  <si>
    <t>Ｏ기타소모품</t>
    <phoneticPr fontId="3" type="noConversion"/>
  </si>
  <si>
    <t>소모품구입 8회</t>
    <phoneticPr fontId="3" type="noConversion"/>
  </si>
  <si>
    <t>Ｏ복사기관리비</t>
    <phoneticPr fontId="3" type="noConversion"/>
  </si>
  <si>
    <t>Ｏ소규모 집기구입및수선</t>
    <phoneticPr fontId="3" type="noConversion"/>
  </si>
  <si>
    <t>집기구입및수리</t>
    <phoneticPr fontId="3" type="noConversion"/>
  </si>
  <si>
    <t>Ｏ우편발송 및 수수료</t>
    <phoneticPr fontId="3" type="noConversion"/>
  </si>
  <si>
    <t>수수료 6회</t>
    <phoneticPr fontId="3" type="noConversion"/>
  </si>
  <si>
    <t>공공요금</t>
    <phoneticPr fontId="3" type="noConversion"/>
  </si>
  <si>
    <t>.</t>
    <phoneticPr fontId="3" type="noConversion"/>
  </si>
  <si>
    <t>Ｏ팩스요금</t>
    <phoneticPr fontId="3" type="noConversion"/>
  </si>
  <si>
    <t>9개월</t>
    <phoneticPr fontId="3" type="noConversion"/>
  </si>
  <si>
    <t>Ｏ전기요금</t>
    <phoneticPr fontId="3" type="noConversion"/>
  </si>
  <si>
    <t>6개월</t>
    <phoneticPr fontId="3" type="noConversion"/>
  </si>
  <si>
    <t>Ｏ인터넷요금</t>
    <phoneticPr fontId="3" type="noConversion"/>
  </si>
  <si>
    <t>Ｏ전화요금</t>
    <phoneticPr fontId="3" type="noConversion"/>
  </si>
  <si>
    <t>제세공과금</t>
    <phoneticPr fontId="3" type="noConversion"/>
  </si>
  <si>
    <t>Ｏ차량보험료</t>
    <phoneticPr fontId="3" type="noConversion"/>
  </si>
  <si>
    <t>1대</t>
    <phoneticPr fontId="3" type="noConversion"/>
  </si>
  <si>
    <t xml:space="preserve"> </t>
    <phoneticPr fontId="3" type="noConversion"/>
  </si>
  <si>
    <t>Ｏ환경개선부담금</t>
    <phoneticPr fontId="3" type="noConversion"/>
  </si>
  <si>
    <t>Ｏ차량자동차세</t>
    <phoneticPr fontId="3" type="noConversion"/>
  </si>
  <si>
    <t>1회</t>
    <phoneticPr fontId="3" type="noConversion"/>
  </si>
  <si>
    <t>차량비</t>
    <phoneticPr fontId="3" type="noConversion"/>
  </si>
  <si>
    <t>Ｏ차량유류비</t>
    <phoneticPr fontId="3" type="noConversion"/>
  </si>
  <si>
    <t>12월</t>
    <phoneticPr fontId="3" type="noConversion"/>
  </si>
  <si>
    <t>Ｏ차량수리및소모품비</t>
    <phoneticPr fontId="3" type="noConversion"/>
  </si>
  <si>
    <t>차량수리/검사/세차비</t>
    <phoneticPr fontId="3" type="noConversion"/>
  </si>
  <si>
    <t>기타운영비</t>
    <phoneticPr fontId="3" type="noConversion"/>
  </si>
  <si>
    <t>Ｏ마켓이전및 설치비용</t>
    <phoneticPr fontId="3" type="noConversion"/>
  </si>
  <si>
    <t>공사비용1회</t>
    <phoneticPr fontId="3" type="noConversion"/>
  </si>
  <si>
    <t>마켓시설비</t>
    <phoneticPr fontId="3" type="noConversion"/>
  </si>
  <si>
    <t>시설장비유지비</t>
    <phoneticPr fontId="3" type="noConversion"/>
  </si>
  <si>
    <t>Ｏ기타시설장비유지보수</t>
  </si>
  <si>
    <t>수리 2회</t>
    <phoneticPr fontId="3" type="noConversion"/>
  </si>
  <si>
    <t>이동시설비</t>
    <phoneticPr fontId="3" type="noConversion"/>
  </si>
  <si>
    <t>씽크대구입 및 시설수리1회</t>
    <phoneticPr fontId="3" type="noConversion"/>
  </si>
  <si>
    <t>지역네트워크강화사업</t>
    <phoneticPr fontId="3" type="noConversion"/>
  </si>
  <si>
    <t>Ｏ운영위원회</t>
    <phoneticPr fontId="3" type="noConversion"/>
  </si>
  <si>
    <t>Ｏ네트워크</t>
    <phoneticPr fontId="3" type="noConversion"/>
  </si>
  <si>
    <t>체육대회참가1회</t>
    <phoneticPr fontId="3" type="noConversion"/>
  </si>
  <si>
    <t>직원역량강화사업</t>
    <phoneticPr fontId="3" type="noConversion"/>
  </si>
  <si>
    <t>Ｏ직원역량강화사업</t>
    <phoneticPr fontId="3" type="noConversion"/>
  </si>
  <si>
    <t xml:space="preserve">   ㅇ전문교육</t>
    <phoneticPr fontId="3" type="noConversion"/>
  </si>
  <si>
    <t>특화사업</t>
    <phoneticPr fontId="3" type="noConversion"/>
  </si>
  <si>
    <t>Ｏ푸드마켓</t>
    <phoneticPr fontId="3" type="noConversion"/>
  </si>
  <si>
    <t xml:space="preserve">   ㅇ나누면행복해요</t>
    <phoneticPr fontId="3" type="noConversion"/>
  </si>
  <si>
    <t>홍보 및 출판사업</t>
    <phoneticPr fontId="3" type="noConversion"/>
  </si>
  <si>
    <t>Ｏ홍보비</t>
    <phoneticPr fontId="3" type="noConversion"/>
  </si>
  <si>
    <t xml:space="preserve">   ㅇ리플렛제작</t>
    <phoneticPr fontId="3" type="noConversion"/>
  </si>
  <si>
    <t>홍보물제작</t>
    <phoneticPr fontId="3" type="noConversion"/>
  </si>
  <si>
    <t xml:space="preserve">   ㅇ홍보관리</t>
  </si>
  <si>
    <t>현수막1회</t>
    <phoneticPr fontId="3" type="noConversion"/>
  </si>
  <si>
    <t>지역자원양성 및 관리육성사업</t>
    <phoneticPr fontId="3" type="noConversion"/>
  </si>
  <si>
    <t>ㅇ자원봉사자관리</t>
    <phoneticPr fontId="3" type="noConversion"/>
  </si>
  <si>
    <t>이용자만족도조사</t>
    <phoneticPr fontId="3" type="noConversion"/>
  </si>
  <si>
    <t>Ｏ조사연구사업</t>
    <phoneticPr fontId="3" type="noConversion"/>
  </si>
  <si>
    <t xml:space="preserve">   ㅇ이용자 만족도조사</t>
    <phoneticPr fontId="3" type="noConversion"/>
  </si>
  <si>
    <t>이동지역사회조직사업비</t>
    <phoneticPr fontId="3" type="noConversion"/>
  </si>
  <si>
    <t>Ｏ복지네트워크</t>
    <phoneticPr fontId="3" type="noConversion"/>
  </si>
  <si>
    <t>네트워크사업3회</t>
    <phoneticPr fontId="3" type="noConversion"/>
  </si>
  <si>
    <t xml:space="preserve">  ㅇ전문교육</t>
    <phoneticPr fontId="3" type="noConversion"/>
  </si>
  <si>
    <t>보수교육1회</t>
    <phoneticPr fontId="3" type="noConversion"/>
  </si>
  <si>
    <t>Ｏ온라인홍보</t>
  </si>
  <si>
    <t xml:space="preserve">   ㅇ문자발송비</t>
    <phoneticPr fontId="3" type="noConversion"/>
  </si>
  <si>
    <t>문자구입2회</t>
    <phoneticPr fontId="3" type="noConversion"/>
  </si>
  <si>
    <t>ㅇ자원봉사자 간담회</t>
    <phoneticPr fontId="3" type="noConversion"/>
  </si>
  <si>
    <t>ㅇ자원봉사자 관리</t>
    <phoneticPr fontId="3" type="noConversion"/>
  </si>
  <si>
    <t>물품구입 3회</t>
    <phoneticPr fontId="3" type="noConversion"/>
  </si>
  <si>
    <t>Ｏ이용자만족도조사</t>
    <phoneticPr fontId="3" type="noConversion"/>
  </si>
  <si>
    <t>마켓예비비</t>
    <phoneticPr fontId="3" type="noConversion"/>
  </si>
  <si>
    <t>O예비비</t>
    <phoneticPr fontId="3" type="noConversion"/>
  </si>
  <si>
    <t>지방소득세</t>
    <phoneticPr fontId="3" type="noConversion"/>
  </si>
  <si>
    <t>이동예비비</t>
    <phoneticPr fontId="3" type="noConversion"/>
  </si>
  <si>
    <t>이월금</t>
    <phoneticPr fontId="3" type="noConversion"/>
  </si>
  <si>
    <t>반환금</t>
    <phoneticPr fontId="3" type="noConversion"/>
  </si>
  <si>
    <t>2015년 푸드마켓 현금출납장</t>
    <phoneticPr fontId="3" type="noConversion"/>
  </si>
  <si>
    <t>마켓 전입금 이자수입</t>
  </si>
  <si>
    <t>1/4분기보조금수입</t>
  </si>
  <si>
    <t>2015/01/21-2</t>
  </si>
  <si>
    <t>1/4분기보조금</t>
  </si>
  <si>
    <t>사무용품구입</t>
  </si>
  <si>
    <t>이동1월급여</t>
  </si>
  <si>
    <t>이동1월기관사회보험</t>
  </si>
  <si>
    <t>이동1월퇴직적립금</t>
  </si>
  <si>
    <t>마켓1월급여</t>
  </si>
  <si>
    <t>마켓1월기관사회보험금</t>
  </si>
  <si>
    <t>마켓1월퇴직적립금</t>
  </si>
  <si>
    <t>마켓1월화장실관리비</t>
  </si>
  <si>
    <t>마켓1월수도요금</t>
  </si>
  <si>
    <t>마켓1월팩스요금</t>
  </si>
  <si>
    <t>2015/01/23-11</t>
  </si>
  <si>
    <t>마켓1월임대료</t>
  </si>
  <si>
    <t>2015/01/23-12</t>
  </si>
  <si>
    <t>사무용품</t>
  </si>
  <si>
    <t>2015/01/23-13</t>
  </si>
  <si>
    <t>마켓연합회비</t>
  </si>
  <si>
    <t>2015/01/26-1</t>
  </si>
  <si>
    <t>마켓1월정수기관리비</t>
  </si>
  <si>
    <t>2015/01/27-1</t>
  </si>
  <si>
    <t>마켓1월전화요금</t>
  </si>
  <si>
    <t>2015/01/27-2</t>
  </si>
  <si>
    <t>마켓1월인터넷요금</t>
  </si>
  <si>
    <t>2015/02/02-1</t>
  </si>
  <si>
    <t>지방소득세</t>
  </si>
  <si>
    <t>마켓전입금</t>
  </si>
  <si>
    <t>임대료과납</t>
  </si>
  <si>
    <t>2015/02/04-5</t>
  </si>
  <si>
    <t>복사기토너구입비</t>
  </si>
  <si>
    <t>2015/02/04-6</t>
  </si>
  <si>
    <t>2015/02/10-1</t>
  </si>
  <si>
    <t>마켓1월전기요금</t>
  </si>
  <si>
    <t>현수막제작비</t>
  </si>
  <si>
    <t>마켓1월캡스관리비</t>
  </si>
  <si>
    <t>마켓2월명절휴가비</t>
  </si>
  <si>
    <t>이동2월명절휴가비</t>
  </si>
  <si>
    <t>마켓1월주유비</t>
  </si>
  <si>
    <t>2015/02/13-6</t>
  </si>
  <si>
    <t>이동1월주유비</t>
  </si>
  <si>
    <t>2015/02/16-1</t>
  </si>
  <si>
    <t>9164 수리비</t>
  </si>
  <si>
    <t>2015/02/23-1</t>
  </si>
  <si>
    <t>마켓2월전화요금</t>
  </si>
  <si>
    <t>쓰레기봉투구입비</t>
  </si>
  <si>
    <t>마켓2월팩스요금</t>
  </si>
  <si>
    <t>마켓 2월인터넷요금</t>
  </si>
  <si>
    <t>이동2월기관사회보험</t>
  </si>
  <si>
    <t>이동2월퇴직적립금</t>
  </si>
  <si>
    <t>마켓2월급여</t>
  </si>
  <si>
    <t>마켓2월기관사회보험</t>
  </si>
  <si>
    <t>마켓2월퇴직적립금</t>
  </si>
  <si>
    <t>2015/02/25-11</t>
  </si>
  <si>
    <t>마켓2월화장실관리비</t>
  </si>
  <si>
    <t>2015/02/25-12</t>
  </si>
  <si>
    <t>마켓2월수도요금</t>
  </si>
  <si>
    <t>2015/02/25-13</t>
  </si>
  <si>
    <t>마켓2월정수기관리비</t>
  </si>
  <si>
    <t>마켓2월임대료</t>
  </si>
  <si>
    <t>마켓2월 임대료</t>
  </si>
  <si>
    <t>마켓 2월 전기요금</t>
  </si>
  <si>
    <t>마켓2월캡스관리비</t>
  </si>
  <si>
    <t>마켓 2월 주유비</t>
  </si>
  <si>
    <t>이동 2월 주유비</t>
  </si>
  <si>
    <t>마켓 비품 구입비</t>
  </si>
  <si>
    <t>2015/03/17-4</t>
  </si>
  <si>
    <t>7293 환경개선부담금</t>
  </si>
  <si>
    <t>2015/03/18-1</t>
  </si>
  <si>
    <t>마켓 3월 전화요금</t>
  </si>
  <si>
    <t>지방소득세과납</t>
  </si>
  <si>
    <t>7293 수리비</t>
  </si>
  <si>
    <t>컴퓨터 수리비</t>
  </si>
  <si>
    <t>마켓3월급여</t>
  </si>
  <si>
    <t>마켓3월기관사회보험</t>
  </si>
  <si>
    <t>마켓3월 퇴직적립금</t>
  </si>
  <si>
    <t>마켓3월임대료</t>
  </si>
  <si>
    <t>2015/03/25-13</t>
  </si>
  <si>
    <t>마켓3월화장실관리비</t>
  </si>
  <si>
    <t>2015/03/25-14</t>
  </si>
  <si>
    <t>마켓3월상하수도요금</t>
  </si>
  <si>
    <t>2015/03/25-15</t>
  </si>
  <si>
    <t>마켓3월팩스요금</t>
  </si>
  <si>
    <t>2015/03/25-16</t>
  </si>
  <si>
    <t>마켓3월 인터넷요금</t>
  </si>
  <si>
    <t>2015/03/25-17</t>
  </si>
  <si>
    <t>이동3월급여</t>
  </si>
  <si>
    <t>2015/03/25-18</t>
  </si>
  <si>
    <t>이동3월기관사회보험</t>
  </si>
  <si>
    <t>2015/03/25-19</t>
  </si>
  <si>
    <t>이동3월퇴직적립금</t>
  </si>
  <si>
    <t>2015/03/25-20</t>
  </si>
  <si>
    <t>2015/03/25-21</t>
  </si>
  <si>
    <t>마켓3월정수기관리비</t>
  </si>
  <si>
    <t>마켓 3월 주유비</t>
  </si>
  <si>
    <t>2015/04/03-2</t>
  </si>
  <si>
    <t>마켓 청소도구 구입</t>
  </si>
  <si>
    <t>03월 마켓 전기료</t>
  </si>
  <si>
    <t>03월 마켓 캡스월정료</t>
  </si>
  <si>
    <t>2015/04/14-3</t>
  </si>
  <si>
    <t>마켓2/4분기 보조금</t>
  </si>
  <si>
    <t>2015/04/14-4</t>
  </si>
  <si>
    <t>이동푸드마켓 2/4분기보조금</t>
  </si>
  <si>
    <t>2015/04/21-1</t>
  </si>
  <si>
    <t>마켓 4월 전화요금</t>
  </si>
  <si>
    <t>2015/04/21-2</t>
  </si>
  <si>
    <t>4월 마켓 인터넷요금</t>
  </si>
  <si>
    <t>마켓차량(7293)수리비</t>
  </si>
  <si>
    <t>4월인터넷(kt)요금</t>
  </si>
  <si>
    <t>4월상하수도요금</t>
  </si>
  <si>
    <t>4월화장실 관리비</t>
  </si>
  <si>
    <t>4월이동푸드마켓 급여</t>
  </si>
  <si>
    <t>4월이동사회보험개인부담금</t>
  </si>
  <si>
    <t>2015/04/24-7</t>
  </si>
  <si>
    <t>4월이동푸드기관사화보험부담금</t>
  </si>
  <si>
    <t>4월 이동푸드마켓 퇴직적립금</t>
  </si>
  <si>
    <t>4월 푸드마켓급여(이승민)</t>
  </si>
  <si>
    <t>마켓개인사회부담금</t>
  </si>
  <si>
    <t>4월 마켓 기관사회부담금</t>
  </si>
  <si>
    <t>4월 마켓 퇴직적립금</t>
  </si>
  <si>
    <t>4월 마켓 팩스요금</t>
  </si>
  <si>
    <t>마켓 지방소득세</t>
  </si>
  <si>
    <t>2015/04/24-14</t>
  </si>
  <si>
    <t>한마음체육대회참가비</t>
  </si>
  <si>
    <t>2015/04/24-15</t>
  </si>
  <si>
    <t>푸드마켓 4월 전입금</t>
  </si>
  <si>
    <t>2015/04/24-16</t>
  </si>
  <si>
    <t>4월마켓임대료</t>
  </si>
  <si>
    <t>2015/04/24-17</t>
  </si>
  <si>
    <t>4월 정수기관리비</t>
  </si>
  <si>
    <t>4월 마켓 전기료</t>
  </si>
  <si>
    <t>2015/05/11-2</t>
  </si>
  <si>
    <t>5월 캡스 사용료</t>
  </si>
  <si>
    <t>2015/05/14-2</t>
  </si>
  <si>
    <t>4월이동마켓차량(9164) 주유비</t>
  </si>
  <si>
    <t>2015/05/14-3</t>
  </si>
  <si>
    <t>마켓 사무용품구입</t>
  </si>
  <si>
    <t>2015/05/14-4</t>
  </si>
  <si>
    <t>4월마켓차량(7293)주유비</t>
  </si>
  <si>
    <t>2015/05/19-1</t>
  </si>
  <si>
    <t>5월 인터넷요금</t>
  </si>
  <si>
    <t>2015/05/19-2</t>
  </si>
  <si>
    <t>5월 전화요금</t>
  </si>
  <si>
    <t>5월마켓(이승민)퇴직적립금</t>
  </si>
  <si>
    <t>5월마켓임대료</t>
  </si>
  <si>
    <t>5월화장실관리비</t>
  </si>
  <si>
    <t>5월상하수도요금</t>
  </si>
  <si>
    <t>5월마켓(이승민)급여</t>
  </si>
  <si>
    <t>5월마켓개인사회보험</t>
  </si>
  <si>
    <t>5월 마켓 기관사회보험</t>
  </si>
  <si>
    <t>5월이동급여</t>
  </si>
  <si>
    <t>5월이동개인사회보험</t>
  </si>
  <si>
    <t>5월이동 기관사회보험</t>
  </si>
  <si>
    <t>5월이동(문희)퇴직적립금</t>
  </si>
  <si>
    <t>2015/05/26-10</t>
  </si>
  <si>
    <t>5월 팩스요금</t>
  </si>
  <si>
    <t>2015/05/26-11</t>
  </si>
  <si>
    <t>5월정수기 관리비</t>
  </si>
  <si>
    <t>5월 마켓임대료</t>
  </si>
  <si>
    <t>2015/05/27-2</t>
  </si>
  <si>
    <t>5월 법인전입금</t>
  </si>
  <si>
    <t>2015/06/09-1</t>
  </si>
  <si>
    <t>던킨도너츠 수거용 비닐구입</t>
  </si>
  <si>
    <t>5월 마켓전기료</t>
  </si>
  <si>
    <t>6월캡스관리비 지출</t>
  </si>
  <si>
    <t>2015/06/16-3</t>
  </si>
  <si>
    <t>마켓차량(7293)탑차 보험료</t>
  </si>
  <si>
    <t>2015/06/16-4</t>
  </si>
  <si>
    <t>이동사회복지사(문희)보수교육비</t>
  </si>
  <si>
    <t>2015/06/16-5</t>
  </si>
  <si>
    <t>6월 마켓 전화요금</t>
  </si>
  <si>
    <t>2015/06/16-6</t>
  </si>
  <si>
    <t>6월인터넷요금</t>
  </si>
  <si>
    <t>2015/06/16-7</t>
  </si>
  <si>
    <t>6월마켓 팩스요금</t>
  </si>
  <si>
    <t>2015/06/19-1</t>
  </si>
  <si>
    <t>이동탑차9164자동차세</t>
  </si>
  <si>
    <t>6월마켓화장실관리비</t>
  </si>
  <si>
    <t>6월마켓상하수도요금</t>
  </si>
  <si>
    <t>6월이동푸드급여</t>
  </si>
  <si>
    <t>6월이동개인사회부담금</t>
  </si>
  <si>
    <t>6월이동기관사회부담금</t>
  </si>
  <si>
    <t>6월이동퇴직적립금</t>
  </si>
  <si>
    <t>6월푸드마켓급여</t>
  </si>
  <si>
    <t>6월마켓개인사회부담금</t>
  </si>
  <si>
    <t>6월마켓기관사회부담금</t>
  </si>
  <si>
    <t>6월푸드마켓퇴직적립금</t>
  </si>
  <si>
    <t>6월마켓정수기관리비</t>
  </si>
  <si>
    <t>마켓6월전입금</t>
  </si>
  <si>
    <t>2015/06/26-3</t>
  </si>
  <si>
    <t>6월마켓 임대료</t>
  </si>
  <si>
    <t>이동마켓보조금이자수입</t>
  </si>
  <si>
    <t>마켓보조금 이자수입</t>
  </si>
  <si>
    <t>마켓전입금 이자수입</t>
  </si>
  <si>
    <t>2015/06/30-2</t>
  </si>
  <si>
    <t>5월마켓주유비</t>
  </si>
  <si>
    <t>2015/07/10-1</t>
  </si>
  <si>
    <t>6월마켓전기료</t>
  </si>
  <si>
    <t>7월마켓캡스관리비</t>
  </si>
  <si>
    <t>2015/07/16-3</t>
  </si>
  <si>
    <t>문자발송충전비</t>
  </si>
  <si>
    <t>2015/07/16-4</t>
  </si>
  <si>
    <t>7월마켓인터넷요금</t>
  </si>
  <si>
    <t>2015/07/16-5</t>
  </si>
  <si>
    <t>7월마켓전화요금</t>
  </si>
  <si>
    <t>2015/07/16-6</t>
  </si>
  <si>
    <t>7월마켓팩스요금</t>
  </si>
  <si>
    <t>푸드마켓3/4분기보조금수입</t>
  </si>
  <si>
    <t>이동푸드마켓3/4분기보조금</t>
  </si>
  <si>
    <t>7월마켓전입금</t>
  </si>
  <si>
    <t>탑차(7293)수리비</t>
  </si>
  <si>
    <t>6월마켓차량(7293)주유비</t>
  </si>
  <si>
    <t>7월마켓상하수도요금</t>
  </si>
  <si>
    <t>7월마켓화장실관리비</t>
  </si>
  <si>
    <t>7월마켓임대료</t>
  </si>
  <si>
    <t>7월이동마켓급여</t>
  </si>
  <si>
    <t>2015/07/24-11</t>
  </si>
  <si>
    <t>7월이동기관사회부담금</t>
  </si>
  <si>
    <t>2015/07/24-12</t>
  </si>
  <si>
    <t>7월이동푸드마켓퇴직족립금</t>
  </si>
  <si>
    <t>2015/07/24-13</t>
  </si>
  <si>
    <t>7월마켓급여</t>
  </si>
  <si>
    <t>2015/07/24-14</t>
  </si>
  <si>
    <t>7월마켓사회기관부담금</t>
  </si>
  <si>
    <t>2015/07/24-15</t>
  </si>
  <si>
    <t>7월마켓퇴직적립금</t>
  </si>
  <si>
    <t>마켓7월정수기관리비</t>
  </si>
  <si>
    <t>7월마켓 전기요금</t>
  </si>
  <si>
    <t>2015/08/11-2</t>
  </si>
  <si>
    <t>8월캡스관리비</t>
  </si>
  <si>
    <t>7월마켓주유비(7293)</t>
  </si>
  <si>
    <t>2015/08/19-2</t>
  </si>
  <si>
    <t>7월이동푸드마켓 주유비</t>
  </si>
  <si>
    <t>2015/08/19-3</t>
  </si>
  <si>
    <t>8월마켓 인터넷요금</t>
  </si>
  <si>
    <t>2015/08/19-4</t>
  </si>
  <si>
    <t>8월푸드마켓 전화요금</t>
  </si>
  <si>
    <t>2015/08/19-5</t>
  </si>
  <si>
    <t>8월팩스요금</t>
  </si>
  <si>
    <t>2015/08/24-1</t>
  </si>
  <si>
    <t>마켓의자구입</t>
  </si>
  <si>
    <t>8월마켓상하수도요금</t>
  </si>
  <si>
    <t>8월마켓화장실관리비</t>
  </si>
  <si>
    <t>8월마켓임대료(8/1~817)</t>
  </si>
  <si>
    <t>8월이동급여</t>
  </si>
  <si>
    <t>8월개인사회부담금</t>
  </si>
  <si>
    <t>8월이동기관사회부담금</t>
  </si>
  <si>
    <t>8월이동푸드마켓퇴직적립금</t>
  </si>
  <si>
    <t>8월마켓급여</t>
  </si>
  <si>
    <t>8월마켓개인사회보험</t>
  </si>
  <si>
    <t>8월마켓기관사회부담금</t>
  </si>
  <si>
    <t>8월마켓퇴직적립금</t>
  </si>
  <si>
    <t>2015/08/25-10</t>
  </si>
  <si>
    <t>마켓씽크대구입</t>
  </si>
  <si>
    <t>2015/08/25-12</t>
  </si>
  <si>
    <t>8월정수기관리비</t>
  </si>
  <si>
    <t>2015/08/26-1</t>
  </si>
  <si>
    <t>8월마켓전기료정산(8/1~8/17)</t>
  </si>
  <si>
    <t>8월상하수도요금 추가분 입금</t>
  </si>
  <si>
    <t>푸드마켓 경사판 설치공사 비용 지출 건</t>
  </si>
  <si>
    <t>은행수수료</t>
  </si>
  <si>
    <t>2015/09/10-2</t>
  </si>
  <si>
    <t>푸드마켓 및 이동푸드마켓 내부공사 비용 지출 건</t>
  </si>
  <si>
    <t>2015/09/10-3</t>
  </si>
  <si>
    <t>2015/09/10-4</t>
  </si>
  <si>
    <t>푸드마켓 온수기 이전공사 비용 지출 건</t>
  </si>
  <si>
    <t>송금수수료</t>
  </si>
  <si>
    <t>푸드마켓 이사 비용 지출 건</t>
  </si>
  <si>
    <t>2015/09/11-2</t>
  </si>
  <si>
    <t>이사비용부가세</t>
  </si>
  <si>
    <t>2015/09/11-3</t>
  </si>
  <si>
    <t>푸드마켓 및 이동푸드마켓 부동산 중개수수료 지출 건</t>
  </si>
  <si>
    <t>2015/09/11-4</t>
  </si>
  <si>
    <t>9월 캡스 관리비</t>
  </si>
  <si>
    <t>푸드마켓 간판설치비용 지출 건</t>
  </si>
  <si>
    <t>푸드마켓 정수기 해체 및 설치비용 지출 건</t>
  </si>
  <si>
    <t>2015/09/14-3</t>
  </si>
  <si>
    <t>푸드마켓 에어컨 이전 설치 비용 지출 건</t>
  </si>
  <si>
    <t>2015/09/14-4</t>
  </si>
  <si>
    <t>에어컨설치 비용 부가세</t>
  </si>
  <si>
    <t>2015/09/14-5</t>
  </si>
  <si>
    <t>푸드마켓 8월 차량7293 주유비 지출 건</t>
  </si>
  <si>
    <t>2015/09/14-6</t>
  </si>
  <si>
    <t>이동푸드마켓 8월 차량(9164) 주유비 지출 건</t>
  </si>
  <si>
    <t>2015/09/14-7</t>
  </si>
  <si>
    <t>자원봉사자 식대 및 음료비 지출 건</t>
  </si>
  <si>
    <t>2015/09/14-8</t>
  </si>
  <si>
    <t>이동푸드마켓 필요물품(전선몰딩) 구입 건</t>
  </si>
  <si>
    <t>2015/09/14-9</t>
  </si>
  <si>
    <t>푸드마켓 열쇠 비용 지출 건</t>
  </si>
  <si>
    <t>2015/09/14-10</t>
  </si>
  <si>
    <t>이동푸드마켓 필요물품 구입 건</t>
  </si>
  <si>
    <t>2015/09/14-11</t>
  </si>
  <si>
    <t>자원봉사자 음료비 지출 건</t>
  </si>
  <si>
    <t>2015/09/14-12</t>
  </si>
  <si>
    <t>이동푸드마켓 필요물품 구입건</t>
  </si>
  <si>
    <t>푸드마켓 냉장고용 온도계 구입 지출 건</t>
  </si>
  <si>
    <t>9월 전화비</t>
  </si>
  <si>
    <t>푸드마켓 필요물품 구입비 지출 건</t>
  </si>
  <si>
    <t>푸드마켓 용품구입 지출 건</t>
  </si>
  <si>
    <t>차량(7293) 세차비</t>
  </si>
  <si>
    <t>푸드마켓 9월 인터넷 요금 지출 건</t>
  </si>
  <si>
    <t>푸드마켓 냉장고 수리 건</t>
  </si>
  <si>
    <t>푸드마켓 9월 팩스요금 지출 건</t>
  </si>
  <si>
    <t>9월 푸드마켓 임대료 지출 건</t>
  </si>
  <si>
    <t>9월 푸드마켓 급여 지출 건</t>
  </si>
  <si>
    <t>명절휴가비(추석)</t>
  </si>
  <si>
    <t>이동푸드마켓 9월 급여 지출 건</t>
  </si>
  <si>
    <t>푸드마켓 9월 사회보험금 지출 건</t>
  </si>
  <si>
    <t>이동푸드마켓 9월 사회보험금 지출 건</t>
  </si>
  <si>
    <t>2015/09/25-12</t>
  </si>
  <si>
    <t>푸드마켓 9월 퇴직적립금 지출 건</t>
  </si>
  <si>
    <t>2015/09/25-13</t>
  </si>
  <si>
    <t>이동푸드마켓 9월 퇴직적립금 지출 건</t>
  </si>
  <si>
    <t>2015/09/25-14</t>
  </si>
  <si>
    <t>9월 푸드마켓 정수기관리비 지출 건</t>
  </si>
  <si>
    <t>2015/10/06-1</t>
  </si>
  <si>
    <t>푸드마켓 차량(7293) 주유비 지출 건</t>
  </si>
  <si>
    <t>2015/10/08-1</t>
  </si>
  <si>
    <t>2015/10/14-1</t>
  </si>
  <si>
    <t>푸드마켓 9월 상하수도 요금 지출 건</t>
  </si>
  <si>
    <t>푸드마켓 출근부 체크맨 기계 수리비 지출 건</t>
  </si>
  <si>
    <t>무인경비시스템 기기 철거비용 및 위약금 지출 건</t>
  </si>
  <si>
    <t>푸드마켓 화재보험 계약 체결 및 보험료 지출 건</t>
  </si>
  <si>
    <t>2015/10/16-2</t>
  </si>
  <si>
    <t>푸드마켓 사무용품 구입 요청 건</t>
  </si>
  <si>
    <t>푸드마켓 7293 차량 주유비 지출 건</t>
  </si>
  <si>
    <t>푸드마켓 10월 전화요금 지출 건</t>
  </si>
  <si>
    <t>2015/10/21-2</t>
  </si>
  <si>
    <t>푸드마켓 10월 팩스요금 지출 건</t>
  </si>
  <si>
    <t>2015/10/21-3</t>
  </si>
  <si>
    <t>푸드마켓 10월 무인경비시스템 비용 지출 건</t>
  </si>
  <si>
    <t>푸드마켓 10월 임대료 지출 건</t>
  </si>
  <si>
    <t>푸드마켓 10월 급여 지출 건</t>
  </si>
  <si>
    <t>푸드마켓 10월 사회보험금 지출 건</t>
  </si>
  <si>
    <t>이동푸드마켓 10월 급여 지출 건</t>
  </si>
  <si>
    <t>이동푸드마켓 10월 사회보험금 지출 건</t>
  </si>
  <si>
    <t>푸드마켓 차량(7293) 환경개선부담금 지출 건</t>
  </si>
  <si>
    <t>푸드마켓 명함제작 비용 지출 건</t>
  </si>
  <si>
    <t>2015/10/26-5</t>
  </si>
  <si>
    <t>푸드마켓10월 정수기 관리비 비출 건</t>
  </si>
  <si>
    <t>2015/10/26-6</t>
  </si>
  <si>
    <t>환경부담금 연체료 입금</t>
  </si>
  <si>
    <t>푸드마켓 10월 퇴직적립금 지출 건</t>
  </si>
  <si>
    <t>이동푸드마켓 10월 퇴직적립금 지출 건</t>
  </si>
  <si>
    <t>2015/10/29-1</t>
  </si>
  <si>
    <t>푸드마켓 종량제봉투 구입 지출 건</t>
  </si>
  <si>
    <t>푸드마켓 차량(7293) 세차비 지출 건</t>
  </si>
  <si>
    <t>2015/11/02-2</t>
  </si>
  <si>
    <t>푸드마켓 9월,10월 전기요금 지출 건</t>
  </si>
  <si>
    <t>2015/11/04-2</t>
  </si>
  <si>
    <t>푸드마켓 차량(7293) 정기 검사 실시 건</t>
  </si>
  <si>
    <t>2015/11/04-3</t>
  </si>
  <si>
    <t>8월 미납 전기세 입금</t>
  </si>
  <si>
    <t>푸드마켓 사무용품 구입 건</t>
  </si>
  <si>
    <t>2015 평가 다과 구입 건</t>
  </si>
  <si>
    <t>푸드마켓 8월 전기요금 지출 건</t>
  </si>
  <si>
    <t>2015년 평가 자료 발송 비용 지출 건</t>
  </si>
  <si>
    <t>2015/11/11-2</t>
  </si>
  <si>
    <t>자원봉사자 음료 구입 건</t>
  </si>
  <si>
    <t>2015/11/11-3</t>
  </si>
  <si>
    <t>이동푸드마켓 사무용품 구입 건</t>
  </si>
  <si>
    <t>푸드마켓(7293) 주유비 지출 건</t>
  </si>
  <si>
    <t>2015/11/13-2</t>
  </si>
  <si>
    <t>푸드마켓 11월 화재보험료 지출 건</t>
  </si>
  <si>
    <t>이동푸드마켓 차량(9164) 주유비 지출 건</t>
  </si>
  <si>
    <t>푸드마켓 9월 차량(7293) 주유비 지출 건</t>
  </si>
  <si>
    <t>푸드뱅크 11월 화재보험료 여입</t>
  </si>
  <si>
    <t>푸드마켓 11월 팩스요금 지출 건</t>
  </si>
  <si>
    <t>2015/11/20-3</t>
  </si>
  <si>
    <t>푸드마켓 광역푸드 물품수령 관련 통행료 지출 건</t>
  </si>
  <si>
    <t>2015/11/23-1</t>
  </si>
  <si>
    <t>푸드마켓 11월 전화요금 지출 건</t>
  </si>
  <si>
    <t>2015/11/23-2</t>
  </si>
  <si>
    <t>인터넷뱅킹 공인인증서 갱신 수수료 지출 건</t>
  </si>
  <si>
    <t>2015/11/24-1</t>
  </si>
  <si>
    <t>희망배달마차 평가회의비 지출 건</t>
  </si>
  <si>
    <t>2015/11/24-2</t>
  </si>
  <si>
    <t>8월 상하수도 요금 입금</t>
  </si>
  <si>
    <t>푸드마켓 11월 급여(이승민) 지출 건</t>
  </si>
  <si>
    <t>푸드마켓 11월 급여(김재우) 지출 건</t>
  </si>
  <si>
    <t>푸드마켓 11월 가족수당(김재우)</t>
  </si>
  <si>
    <t>푸드마켓11월 기관사회보험부담금(이승민) 지출 건</t>
  </si>
  <si>
    <t>푸드마켓 11월 기관사회보험부담금(김재우) 지출 건</t>
  </si>
  <si>
    <t>푸드마켓 11월 퇴직적립금(이승민) 지출 건</t>
  </si>
  <si>
    <t>푸드마켓 11월 퇴직적립금(김재우) 지출 건</t>
  </si>
  <si>
    <t>이동푸드마켓 11월 급여</t>
  </si>
  <si>
    <t>이동푸드마켓 11월 사회보험금 지출 건</t>
  </si>
  <si>
    <t>2015/11/25-9</t>
  </si>
  <si>
    <t>이동푸드마켓 11월 퇴직적립금 지출 건</t>
  </si>
  <si>
    <t>2015/11/25-10</t>
  </si>
  <si>
    <t>푸드마켓 11월 정수기 관리비 지출 건</t>
  </si>
  <si>
    <t>2015/11/25-11</t>
  </si>
  <si>
    <t>푸드마켓 11월 임대료 지출 건</t>
  </si>
  <si>
    <t>푸드마켓 차량(7293) 타이어 교체비용 지출 건</t>
  </si>
  <si>
    <t>2015/11/26-2</t>
  </si>
  <si>
    <t>8월10월11월 상하수도 요금 지출 건</t>
  </si>
  <si>
    <t>2015/11/27-2</t>
  </si>
  <si>
    <t>푸드마켓 10월11월 인터넷요금 지출 건</t>
  </si>
  <si>
    <t>2015/11/27-3</t>
  </si>
  <si>
    <t>김장나눔행사 현수막 제작 비용 지출 건</t>
  </si>
  <si>
    <t>신규직원 명함제작 비용 지출 건</t>
  </si>
  <si>
    <t>2015/12/04-1</t>
  </si>
  <si>
    <t>푸드마켓 필요물품(전구) 구입 건</t>
  </si>
  <si>
    <t>2015/12/08-1</t>
  </si>
  <si>
    <t>냉동고 수리비용 지출 건</t>
  </si>
  <si>
    <t>2015/12/09-1</t>
  </si>
  <si>
    <t>푸드마켓 전기 수리비용 지출건</t>
  </si>
  <si>
    <t>푸드마켓 필요물품(멀티탭) 구입 건</t>
  </si>
  <si>
    <t>2015/12/10-3</t>
  </si>
  <si>
    <t>11월 무인경비시스템 비용 지출 건</t>
  </si>
  <si>
    <t>2015/12/10-4</t>
  </si>
  <si>
    <t>푸드마켓 차량(7293) 자동차세 납부 건</t>
  </si>
  <si>
    <t>2015/12/10-5</t>
  </si>
  <si>
    <t>푸드마켓 필요용품(휴지) 구입 건</t>
  </si>
  <si>
    <t>2015/12/10-6</t>
  </si>
  <si>
    <t>푸드마켓 11월 전기요금 지출 건</t>
  </si>
  <si>
    <t>사무용품(볼펜) 구입 건</t>
  </si>
  <si>
    <t>2015/12/14-1</t>
  </si>
  <si>
    <t>12월 화재보험료 지출</t>
  </si>
  <si>
    <t>12월 무인경비시스템 비용 지출 건</t>
  </si>
  <si>
    <t>2015/12/17-2</t>
  </si>
  <si>
    <t>이동마켓 차량(9164) 보험료 지출 건</t>
  </si>
  <si>
    <t>2015/12/18-1</t>
  </si>
  <si>
    <t>12월 상하수도 요금 지출 건</t>
  </si>
  <si>
    <t>2015/12/18-2</t>
  </si>
  <si>
    <t>차량(9164) 정기검사</t>
  </si>
  <si>
    <t>2015/12/18-3</t>
  </si>
  <si>
    <t>이동마켓 차량(9164) 세차비</t>
  </si>
  <si>
    <t>2015/12/18-4</t>
  </si>
  <si>
    <t>12월 전화비 지출 건</t>
  </si>
  <si>
    <t>2015/12/18-5</t>
  </si>
  <si>
    <t>12월 팩스비 지출 건</t>
  </si>
  <si>
    <t>푸드마켓 하이패스 구입 건</t>
  </si>
  <si>
    <t>푸드마켓 교통카드 구입 건</t>
  </si>
  <si>
    <t>2015/12/21-3</t>
  </si>
  <si>
    <t>온풍기 구입 건</t>
  </si>
  <si>
    <t>2015/12/21-4</t>
  </si>
  <si>
    <t>이동마켓 차량(9164) 하이패스 구입 건</t>
  </si>
  <si>
    <t>2015/12/21-5</t>
  </si>
  <si>
    <t>교통카드 구입 건</t>
  </si>
  <si>
    <t>2015/12/21-6</t>
  </si>
  <si>
    <t>후원품 전달판 제작 건</t>
  </si>
  <si>
    <t>필용물품(위생모자) 구입 건</t>
  </si>
  <si>
    <t>2015/12/22-2</t>
  </si>
  <si>
    <t>필요물품(비닐봉지) 구입 건</t>
  </si>
  <si>
    <t>2015/12/22-3</t>
  </si>
  <si>
    <t>사무용 서랍장 구입 건</t>
  </si>
  <si>
    <t>푸드마켓 교통카드 충전</t>
  </si>
  <si>
    <t>교통카드 충전</t>
  </si>
  <si>
    <t>고속도로통행료</t>
  </si>
  <si>
    <t>2015/12/23-4</t>
  </si>
  <si>
    <t>12월 푸드뱅크 화재보험료 여입</t>
  </si>
  <si>
    <t>2015/12/23-5</t>
  </si>
  <si>
    <t>2015/12/23-6</t>
  </si>
  <si>
    <t>12월 인터넷요금 지출 건</t>
  </si>
  <si>
    <t>2015/12/23-7</t>
  </si>
  <si>
    <t>푸드마켓 필요물품 구입 건</t>
  </si>
  <si>
    <t>2015/12/23-8</t>
  </si>
  <si>
    <t>푸드마켓 차량(7293) 세차비</t>
  </si>
  <si>
    <t>푸드마켓 12월 급여</t>
  </si>
  <si>
    <t>푸드마켓 12월 기관사회보험부담금</t>
  </si>
  <si>
    <t>푸드마켓 12월 퇴직적립금</t>
  </si>
  <si>
    <t>이동마켓 12월 급여</t>
  </si>
  <si>
    <t>이동마켓 명절수당 과지급분</t>
  </si>
  <si>
    <t>이동마켓 12월 기관사회보험부담금</t>
  </si>
  <si>
    <t>이동마켓 12월 퇴직적립금</t>
  </si>
  <si>
    <t>푸드마켓 12월 임대료</t>
  </si>
  <si>
    <t>홍보용 문자 충전비 지출 건</t>
  </si>
  <si>
    <t>하이패스카드구입 및 충전</t>
  </si>
  <si>
    <t>푸드마켓 하이패스카드 구입 및 충전</t>
  </si>
  <si>
    <t>2015/12/24-11</t>
  </si>
  <si>
    <t>홍보물 제작 비용 지출 건</t>
  </si>
  <si>
    <t>2015/12/24-12</t>
  </si>
  <si>
    <t>2015/12/24-13</t>
  </si>
  <si>
    <t>열쇠 복사 건</t>
  </si>
  <si>
    <t>푸드마켓 12월 전기요금 지출 건</t>
  </si>
  <si>
    <t>2015/12/28-2</t>
  </si>
  <si>
    <t>이동마켓 차량(9164) 주유비</t>
  </si>
  <si>
    <t>2015/12/28-3</t>
  </si>
  <si>
    <t>이동마켓 사무용품 구입 건</t>
  </si>
  <si>
    <t>2015/12/28-4</t>
  </si>
  <si>
    <t>2015/12/28-5</t>
  </si>
  <si>
    <t>12월 푸드마켓 정수기 비용 지출 건</t>
  </si>
  <si>
    <t>2015/12/30-1</t>
  </si>
  <si>
    <t>2015년 푸드마켓 총계정원장</t>
    <phoneticPr fontId="3" type="noConversion"/>
  </si>
  <si>
    <t>이동푸드마켓 시도보조금 (404010202)</t>
  </si>
  <si>
    <t>이동푸드마켓 급여 (501010102)</t>
  </si>
  <si>
    <t>이동푸드마켓 제수당 (501010202)</t>
  </si>
  <si>
    <t>이동푸드마켓 퇴직금 및 퇴직적립금 (501010402)</t>
  </si>
  <si>
    <t>이동푸드마켓 사회보험부담금 (501010502)</t>
  </si>
  <si>
    <t>이동푸드마켓 여비 (501030102)</t>
  </si>
  <si>
    <t>이동푸드마켓 수용비 및 수수료 (501030202)</t>
  </si>
  <si>
    <t>이동푸드마켓 공공요금 (501030302)</t>
  </si>
  <si>
    <t>이동푸드마켓 제세공과금 (501030402)</t>
  </si>
  <si>
    <t>이동푸드마켓 차량비 (501030502)</t>
  </si>
  <si>
    <t>이동푸드마켓 기타운영비 (501030702)</t>
  </si>
  <si>
    <t>시설장비유지비 (502010301)</t>
  </si>
  <si>
    <t>이동푸드마켓 시설장비유지비 (502010302)</t>
  </si>
  <si>
    <t>지역네트워크강화사업 (503030502)</t>
  </si>
  <si>
    <t>이동푸드마켓 지역네트워크강화사업 (503030503)</t>
  </si>
  <si>
    <t>이동푸드마켓 직원역량강화사업비 (503030602)</t>
  </si>
  <si>
    <t>홍보 및 출판사업 (503030701)</t>
  </si>
  <si>
    <t>이동푸드마켓 홍보 및 출판사업 (503030702)</t>
  </si>
  <si>
    <t>이동푸드마켓 지역자원양성 및 관리육성사업 (503030802)</t>
  </si>
  <si>
    <t>예비비 (508010101)</t>
  </si>
  <si>
    <t>이동푸드마켓 예비비 (508010102)</t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</si>
</sst>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#,##0;&quot;▲&quot;#,##0"/>
    <numFmt numFmtId="177" formatCode="0.0%"/>
    <numFmt numFmtId="178" formatCode="#,##0_ "/>
    <numFmt numFmtId="179" formatCode="###,##0"/>
  </numFmts>
  <fonts count="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휴먼엑스포"/>
      <family val="1"/>
      <charset val="129"/>
    </font>
    <font>
      <b/>
      <sz val="18"/>
      <color indexed="8"/>
      <name val="휴먼엑스포"/>
      <family val="1"/>
      <charset val="129"/>
    </font>
    <font>
      <b/>
      <sz val="14"/>
      <color indexed="8"/>
      <name val="휴먼엑스포"/>
      <family val="1"/>
      <charset val="129"/>
    </font>
    <font>
      <b/>
      <sz val="12"/>
      <name val="휴먼엑스포"/>
      <family val="1"/>
      <charset val="129"/>
    </font>
    <font>
      <b/>
      <sz val="12"/>
      <color indexed="8"/>
      <name val="휴먼엑스포"/>
      <family val="1"/>
      <charset val="129"/>
    </font>
    <font>
      <sz val="14"/>
      <name val="MD아롱체"/>
      <family val="1"/>
      <charset val="129"/>
    </font>
    <font>
      <sz val="24"/>
      <name val="HY헤드라인M"/>
      <family val="1"/>
      <charset val="129"/>
    </font>
    <font>
      <sz val="24"/>
      <name val="휴먼엑스포"/>
      <family val="1"/>
      <charset val="129"/>
    </font>
    <font>
      <sz val="23"/>
      <name val="휴먼엑스포"/>
      <family val="1"/>
      <charset val="129"/>
    </font>
    <font>
      <b/>
      <sz val="10"/>
      <color indexed="8"/>
      <name val="굴림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8"/>
      <color indexed="8"/>
      <name val="굴림"/>
      <family val="3"/>
      <charset val="129"/>
    </font>
    <font>
      <b/>
      <sz val="20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b/>
      <sz val="9"/>
      <color rgb="FF286892"/>
      <name val="굴림"/>
      <family val="3"/>
      <charset val="129"/>
    </font>
    <font>
      <b/>
      <sz val="20"/>
      <name val="돋움"/>
      <family val="3"/>
      <charset val="129"/>
    </font>
    <font>
      <b/>
      <sz val="20"/>
      <name val="굴림"/>
      <family val="3"/>
      <charset val="129"/>
    </font>
    <font>
      <sz val="1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name val="돋움"/>
      <family val="3"/>
      <charset val="129"/>
    </font>
    <font>
      <b/>
      <sz val="15"/>
      <name val="휴먼엑스포"/>
      <family val="1"/>
      <charset val="129"/>
    </font>
    <font>
      <sz val="10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93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/>
      <right style="hair">
        <color indexed="8"/>
      </right>
      <top style="hair">
        <color indexed="8"/>
      </top>
      <bottom/>
      <diagonal style="hair">
        <color indexed="8"/>
      </diagonal>
    </border>
    <border diagonalDown="1">
      <left/>
      <right/>
      <top style="hair">
        <color indexed="8"/>
      </top>
      <bottom/>
      <diagonal style="hair">
        <color indexed="8"/>
      </diagonal>
    </border>
    <border diagonalDown="1">
      <left/>
      <right/>
      <top/>
      <bottom/>
      <diagonal style="hair">
        <color indexed="8"/>
      </diagonal>
    </border>
    <border diagonalDown="1">
      <left/>
      <right style="hair">
        <color indexed="8"/>
      </right>
      <top/>
      <bottom/>
      <diagonal style="hair">
        <color indexed="8"/>
      </diagonal>
    </border>
    <border diagonalDown="1">
      <left style="hair">
        <color indexed="8"/>
      </left>
      <right/>
      <top/>
      <bottom/>
      <diagonal style="hair">
        <color indexed="8"/>
      </diagonal>
    </border>
    <border diagonalDown="1">
      <left style="hair">
        <color indexed="8"/>
      </left>
      <right/>
      <top/>
      <bottom style="hair">
        <color indexed="8"/>
      </bottom>
      <diagonal style="hair">
        <color indexed="8"/>
      </diagonal>
    </border>
    <border diagonalDown="1">
      <left/>
      <right/>
      <top/>
      <bottom style="hair">
        <color indexed="8"/>
      </bottom>
      <diagonal style="hair">
        <color indexed="8"/>
      </diagonal>
    </border>
    <border diagonalDown="1">
      <left/>
      <right style="hair">
        <color indexed="8"/>
      </right>
      <top/>
      <bottom style="hair">
        <color indexed="8"/>
      </bottom>
      <diagonal style="hair">
        <color indexed="8"/>
      </diagonal>
    </border>
    <border diagonalDown="1">
      <left style="hair">
        <color indexed="8"/>
      </left>
      <right/>
      <top style="hair">
        <color indexed="8"/>
      </top>
      <bottom/>
      <diagonal style="hair">
        <color indexed="8"/>
      </diagonal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/>
      <top/>
      <bottom style="hair">
        <color indexed="64"/>
      </bottom>
      <diagonal/>
    </border>
    <border>
      <left style="hair">
        <color indexed="8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 diagonalUp="1">
      <left style="hair">
        <color indexed="8"/>
      </left>
      <right/>
      <top style="hair">
        <color indexed="8"/>
      </top>
      <bottom/>
      <diagonal style="thin">
        <color auto="1"/>
      </diagonal>
    </border>
    <border diagonalUp="1">
      <left/>
      <right/>
      <top style="hair">
        <color indexed="8"/>
      </top>
      <bottom/>
      <diagonal style="thin">
        <color auto="1"/>
      </diagonal>
    </border>
    <border diagonalUp="1">
      <left/>
      <right style="hair">
        <color indexed="8"/>
      </right>
      <top style="hair">
        <color indexed="8"/>
      </top>
      <bottom/>
      <diagonal style="thin">
        <color auto="1"/>
      </diagonal>
    </border>
    <border diagonalUp="1">
      <left style="hair">
        <color indexed="8"/>
      </left>
      <right/>
      <top/>
      <bottom/>
      <diagonal style="thin">
        <color auto="1"/>
      </diagonal>
    </border>
    <border diagonalUp="1">
      <left/>
      <right/>
      <top/>
      <bottom/>
      <diagonal style="thin">
        <color auto="1"/>
      </diagonal>
    </border>
    <border diagonalUp="1">
      <left/>
      <right style="hair">
        <color indexed="8"/>
      </right>
      <top/>
      <bottom/>
      <diagonal style="thin">
        <color auto="1"/>
      </diagonal>
    </border>
    <border diagonalUp="1">
      <left style="hair">
        <color indexed="8"/>
      </left>
      <right/>
      <top/>
      <bottom style="hair">
        <color indexed="8"/>
      </bottom>
      <diagonal style="thin">
        <color auto="1"/>
      </diagonal>
    </border>
    <border diagonalUp="1">
      <left/>
      <right/>
      <top/>
      <bottom style="hair">
        <color indexed="8"/>
      </bottom>
      <diagonal style="thin">
        <color auto="1"/>
      </diagonal>
    </border>
    <border diagonalUp="1">
      <left/>
      <right style="hair">
        <color indexed="8"/>
      </right>
      <top/>
      <bottom style="hair">
        <color indexed="8"/>
      </bottom>
      <diagonal style="thin">
        <color auto="1"/>
      </diagonal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3" tint="0.79998168889431442"/>
      </left>
      <right style="thin">
        <color theme="3" tint="0.79998168889431442"/>
      </right>
      <top style="hair">
        <color indexed="64"/>
      </top>
      <bottom style="hair">
        <color indexed="64"/>
      </bottom>
      <diagonal/>
    </border>
    <border>
      <left style="thin">
        <color theme="3" tint="0.7999816888943144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1">
    <xf numFmtId="0" fontId="0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41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732">
    <xf numFmtId="0" fontId="0" fillId="0" borderId="0" xfId="0"/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horizontal="right" vertical="center"/>
    </xf>
    <xf numFmtId="41" fontId="16" fillId="0" borderId="1" xfId="0" applyNumberFormat="1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41" fontId="16" fillId="0" borderId="4" xfId="0" applyNumberFormat="1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Border="1" applyAlignment="1">
      <alignment vertical="center"/>
    </xf>
    <xf numFmtId="0" fontId="15" fillId="2" borderId="5" xfId="0" applyFont="1" applyFill="1" applyBorder="1" applyAlignment="1">
      <alignment horizontal="center" vertical="center"/>
    </xf>
    <xf numFmtId="41" fontId="15" fillId="0" borderId="5" xfId="0" applyNumberFormat="1" applyFont="1" applyBorder="1" applyAlignment="1">
      <alignment vertical="center"/>
    </xf>
    <xf numFmtId="41" fontId="15" fillId="0" borderId="5" xfId="1" applyFont="1" applyBorder="1" applyAlignment="1">
      <alignment vertical="center"/>
    </xf>
    <xf numFmtId="0" fontId="15" fillId="0" borderId="8" xfId="0" applyFont="1" applyBorder="1" applyAlignment="1">
      <alignment vertical="center"/>
    </xf>
    <xf numFmtId="41" fontId="17" fillId="0" borderId="10" xfId="0" applyNumberFormat="1" applyFont="1" applyBorder="1" applyAlignment="1">
      <alignment vertical="center"/>
    </xf>
    <xf numFmtId="41" fontId="15" fillId="0" borderId="9" xfId="1" applyNumberFormat="1" applyFont="1" applyBorder="1" applyAlignment="1">
      <alignment vertical="center"/>
    </xf>
    <xf numFmtId="0" fontId="15" fillId="0" borderId="0" xfId="0" applyFont="1" applyBorder="1" applyAlignment="1">
      <alignment horizontal="center" vertical="center" wrapText="1"/>
    </xf>
    <xf numFmtId="41" fontId="15" fillId="0" borderId="12" xfId="0" applyNumberFormat="1" applyFont="1" applyBorder="1" applyAlignment="1">
      <alignment vertical="center" wrapText="1"/>
    </xf>
    <xf numFmtId="41" fontId="15" fillId="0" borderId="13" xfId="1" applyNumberFormat="1" applyFont="1" applyBorder="1" applyAlignment="1">
      <alignment vertical="center"/>
    </xf>
    <xf numFmtId="41" fontId="15" fillId="0" borderId="13" xfId="1" applyFont="1" applyBorder="1" applyAlignment="1">
      <alignment vertical="center"/>
    </xf>
    <xf numFmtId="0" fontId="15" fillId="0" borderId="15" xfId="0" applyFont="1" applyBorder="1" applyAlignment="1">
      <alignment horizontal="center" vertical="center" wrapText="1"/>
    </xf>
    <xf numFmtId="41" fontId="15" fillId="0" borderId="16" xfId="0" applyNumberFormat="1" applyFont="1" applyBorder="1" applyAlignment="1">
      <alignment vertical="center" wrapText="1"/>
    </xf>
    <xf numFmtId="41" fontId="17" fillId="0" borderId="16" xfId="0" applyNumberFormat="1" applyFont="1" applyBorder="1" applyAlignment="1">
      <alignment vertical="center"/>
    </xf>
    <xf numFmtId="41" fontId="17" fillId="0" borderId="10" xfId="0" applyNumberFormat="1" applyFont="1" applyBorder="1" applyAlignment="1">
      <alignment vertical="center" wrapText="1"/>
    </xf>
    <xf numFmtId="41" fontId="15" fillId="0" borderId="8" xfId="1" applyNumberFormat="1" applyFont="1" applyBorder="1" applyAlignment="1">
      <alignment vertical="center"/>
    </xf>
    <xf numFmtId="41" fontId="15" fillId="0" borderId="8" xfId="1" applyFont="1" applyBorder="1" applyAlignment="1">
      <alignment vertical="center"/>
    </xf>
    <xf numFmtId="0" fontId="15" fillId="0" borderId="18" xfId="0" applyFont="1" applyBorder="1" applyAlignment="1">
      <alignment horizontal="center" vertical="center" wrapText="1"/>
    </xf>
    <xf numFmtId="41" fontId="15" fillId="0" borderId="19" xfId="0" applyNumberFormat="1" applyFont="1" applyBorder="1" applyAlignment="1">
      <alignment vertical="center" wrapText="1"/>
    </xf>
    <xf numFmtId="41" fontId="15" fillId="0" borderId="0" xfId="0" applyNumberFormat="1" applyFont="1" applyBorder="1" applyAlignment="1">
      <alignment horizontal="right" vertical="center"/>
    </xf>
    <xf numFmtId="0" fontId="15" fillId="0" borderId="0" xfId="0" applyFont="1" applyBorder="1" applyAlignment="1">
      <alignment horizontal="center" vertical="center"/>
    </xf>
    <xf numFmtId="41" fontId="15" fillId="0" borderId="0" xfId="0" applyNumberFormat="1" applyFont="1" applyAlignment="1">
      <alignment horizontal="right" vertical="center"/>
    </xf>
    <xf numFmtId="41" fontId="15" fillId="0" borderId="5" xfId="1" applyNumberFormat="1" applyFont="1" applyBorder="1" applyAlignment="1">
      <alignment vertical="center"/>
    </xf>
    <xf numFmtId="41" fontId="15" fillId="0" borderId="7" xfId="0" applyNumberFormat="1" applyFont="1" applyBorder="1" applyAlignment="1">
      <alignment horizontal="right" vertical="center"/>
    </xf>
    <xf numFmtId="0" fontId="15" fillId="0" borderId="7" xfId="0" applyFont="1" applyBorder="1" applyAlignment="1">
      <alignment horizontal="center" vertical="center"/>
    </xf>
    <xf numFmtId="41" fontId="15" fillId="0" borderId="10" xfId="0" applyNumberFormat="1" applyFont="1" applyBorder="1" applyAlignment="1">
      <alignment vertical="center"/>
    </xf>
    <xf numFmtId="0" fontId="15" fillId="0" borderId="7" xfId="0" applyFont="1" applyBorder="1" applyAlignment="1">
      <alignment horizontal="center" vertical="center" wrapText="1"/>
    </xf>
    <xf numFmtId="41" fontId="17" fillId="0" borderId="16" xfId="0" applyNumberFormat="1" applyFont="1" applyBorder="1" applyAlignment="1">
      <alignment vertical="center" wrapText="1"/>
    </xf>
    <xf numFmtId="0" fontId="15" fillId="0" borderId="15" xfId="0" applyFont="1" applyBorder="1" applyAlignment="1">
      <alignment horizontal="center" vertical="center"/>
    </xf>
    <xf numFmtId="41" fontId="15" fillId="0" borderId="12" xfId="0" applyNumberFormat="1" applyFont="1" applyBorder="1" applyAlignment="1">
      <alignment vertical="center"/>
    </xf>
    <xf numFmtId="41" fontId="15" fillId="0" borderId="16" xfId="0" applyNumberFormat="1" applyFont="1" applyBorder="1" applyAlignment="1">
      <alignment vertical="center"/>
    </xf>
    <xf numFmtId="41" fontId="15" fillId="0" borderId="0" xfId="0" applyNumberFormat="1" applyFont="1" applyBorder="1" applyAlignment="1">
      <alignment horizontal="center" vertical="center"/>
    </xf>
    <xf numFmtId="41" fontId="15" fillId="0" borderId="9" xfId="0" applyNumberFormat="1" applyFont="1" applyBorder="1" applyAlignment="1">
      <alignment vertical="center"/>
    </xf>
    <xf numFmtId="41" fontId="15" fillId="0" borderId="8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2" applyBorder="1" applyAlignment="1">
      <alignment horizontal="center" vertical="center"/>
    </xf>
    <xf numFmtId="0" fontId="2" fillId="0" borderId="0" xfId="2" applyBorder="1" applyAlignment="1">
      <alignment horizontal="left"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0" fontId="2" fillId="0" borderId="0" xfId="2" applyFont="1" applyBorder="1" applyAlignment="1">
      <alignment vertical="center"/>
    </xf>
    <xf numFmtId="0" fontId="9" fillId="0" borderId="0" xfId="2" applyFont="1" applyBorder="1" applyAlignment="1">
      <alignment vertical="center"/>
    </xf>
    <xf numFmtId="0" fontId="10" fillId="0" borderId="0" xfId="2" applyFont="1" applyBorder="1" applyAlignment="1">
      <alignment vertical="center"/>
    </xf>
    <xf numFmtId="0" fontId="11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left" vertical="center"/>
    </xf>
    <xf numFmtId="41" fontId="17" fillId="0" borderId="5" xfId="0" applyNumberFormat="1" applyFont="1" applyBorder="1" applyAlignment="1">
      <alignment vertical="center"/>
    </xf>
    <xf numFmtId="41" fontId="15" fillId="3" borderId="5" xfId="1" applyNumberFormat="1" applyFont="1" applyFill="1" applyBorder="1" applyAlignment="1">
      <alignment vertical="center"/>
    </xf>
    <xf numFmtId="0" fontId="15" fillId="3" borderId="7" xfId="0" applyFont="1" applyFill="1" applyBorder="1" applyAlignment="1">
      <alignment horizontal="center" vertical="center"/>
    </xf>
    <xf numFmtId="41" fontId="15" fillId="3" borderId="10" xfId="0" applyNumberFormat="1" applyFont="1" applyFill="1" applyBorder="1" applyAlignment="1">
      <alignment vertical="center"/>
    </xf>
    <xf numFmtId="41" fontId="15" fillId="4" borderId="5" xfId="0" applyNumberFormat="1" applyFont="1" applyFill="1" applyBorder="1" applyAlignment="1">
      <alignment vertical="center"/>
    </xf>
    <xf numFmtId="41" fontId="15" fillId="4" borderId="5" xfId="1" applyFont="1" applyFill="1" applyBorder="1" applyAlignment="1">
      <alignment vertical="center"/>
    </xf>
    <xf numFmtId="41" fontId="20" fillId="0" borderId="1" xfId="0" applyNumberFormat="1" applyFont="1" applyBorder="1" applyAlignment="1">
      <alignment vertical="center" wrapText="1"/>
    </xf>
    <xf numFmtId="41" fontId="20" fillId="0" borderId="4" xfId="0" applyNumberFormat="1" applyFont="1" applyBorder="1" applyAlignment="1">
      <alignment vertical="center" wrapText="1"/>
    </xf>
    <xf numFmtId="41" fontId="20" fillId="4" borderId="1" xfId="0" applyNumberFormat="1" applyFont="1" applyFill="1" applyBorder="1" applyAlignment="1">
      <alignment vertical="center" wrapText="1"/>
    </xf>
    <xf numFmtId="41" fontId="16" fillId="4" borderId="1" xfId="0" applyNumberFormat="1" applyFont="1" applyFill="1" applyBorder="1" applyAlignment="1">
      <alignment vertical="center" wrapText="1"/>
    </xf>
    <xf numFmtId="41" fontId="20" fillId="4" borderId="4" xfId="0" applyNumberFormat="1" applyFont="1" applyFill="1" applyBorder="1" applyAlignment="1">
      <alignment vertical="center" wrapText="1"/>
    </xf>
    <xf numFmtId="0" fontId="15" fillId="0" borderId="13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15" fillId="0" borderId="5" xfId="0" applyFont="1" applyBorder="1" applyAlignment="1">
      <alignment vertical="center"/>
    </xf>
    <xf numFmtId="0" fontId="15" fillId="4" borderId="5" xfId="0" applyFont="1" applyFill="1" applyBorder="1" applyAlignment="1">
      <alignment vertical="center"/>
    </xf>
    <xf numFmtId="41" fontId="16" fillId="0" borderId="2" xfId="0" applyNumberFormat="1" applyFont="1" applyBorder="1" applyAlignment="1">
      <alignment vertical="center" wrapText="1"/>
    </xf>
    <xf numFmtId="41" fontId="16" fillId="0" borderId="1" xfId="0" applyNumberFormat="1" applyFont="1" applyFill="1" applyBorder="1" applyAlignment="1">
      <alignment vertical="center" wrapText="1"/>
    </xf>
    <xf numFmtId="41" fontId="17" fillId="4" borderId="5" xfId="0" applyNumberFormat="1" applyFont="1" applyFill="1" applyBorder="1" applyAlignment="1">
      <alignment vertical="center"/>
    </xf>
    <xf numFmtId="41" fontId="17" fillId="0" borderId="5" xfId="0" applyNumberFormat="1" applyFont="1" applyBorder="1" applyAlignment="1">
      <alignment vertical="center" wrapText="1"/>
    </xf>
    <xf numFmtId="0" fontId="15" fillId="0" borderId="0" xfId="0" applyFont="1" applyAlignment="1">
      <alignment vertical="center"/>
    </xf>
    <xf numFmtId="0" fontId="15" fillId="0" borderId="9" xfId="0" applyFont="1" applyBorder="1" applyAlignment="1">
      <alignment vertical="center"/>
    </xf>
    <xf numFmtId="41" fontId="15" fillId="0" borderId="9" xfId="1" applyFont="1" applyBorder="1" applyAlignment="1">
      <alignment vertical="center"/>
    </xf>
    <xf numFmtId="41" fontId="15" fillId="0" borderId="0" xfId="0" applyNumberFormat="1" applyFont="1" applyAlignment="1">
      <alignment vertical="center"/>
    </xf>
    <xf numFmtId="41" fontId="15" fillId="0" borderId="6" xfId="0" applyNumberFormat="1" applyFont="1" applyBorder="1" applyAlignment="1">
      <alignment vertical="center"/>
    </xf>
    <xf numFmtId="41" fontId="15" fillId="0" borderId="8" xfId="1" applyNumberFormat="1" applyFont="1" applyBorder="1" applyAlignment="1">
      <alignment horizontal="center" vertical="center"/>
    </xf>
    <xf numFmtId="41" fontId="14" fillId="0" borderId="0" xfId="0" applyNumberFormat="1" applyFont="1" applyAlignment="1">
      <alignment vertical="center"/>
    </xf>
    <xf numFmtId="0" fontId="22" fillId="0" borderId="0" xfId="3" applyFont="1" applyAlignment="1">
      <alignment vertical="center"/>
    </xf>
    <xf numFmtId="0" fontId="0" fillId="0" borderId="0" xfId="3" applyFont="1">
      <alignment vertical="center"/>
    </xf>
    <xf numFmtId="0" fontId="0" fillId="0" borderId="0" xfId="3" applyFont="1" applyAlignment="1">
      <alignment horizontal="center" vertical="center"/>
    </xf>
    <xf numFmtId="0" fontId="23" fillId="0" borderId="0" xfId="3" applyFont="1" applyAlignment="1">
      <alignment vertical="center"/>
    </xf>
    <xf numFmtId="0" fontId="24" fillId="0" borderId="0" xfId="3" applyFont="1">
      <alignment vertical="center"/>
    </xf>
    <xf numFmtId="0" fontId="24" fillId="0" borderId="0" xfId="3" applyFont="1" applyAlignment="1">
      <alignment horizontal="center" vertical="center"/>
    </xf>
    <xf numFmtId="0" fontId="23" fillId="0" borderId="0" xfId="3" applyFont="1" applyAlignment="1">
      <alignment vertical="center" wrapText="1"/>
    </xf>
    <xf numFmtId="0" fontId="15" fillId="0" borderId="5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15" fillId="4" borderId="5" xfId="0" applyFont="1" applyFill="1" applyBorder="1" applyAlignment="1">
      <alignment vertical="center"/>
    </xf>
    <xf numFmtId="0" fontId="15" fillId="2" borderId="5" xfId="0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41" fontId="15" fillId="0" borderId="13" xfId="0" applyNumberFormat="1" applyFont="1" applyBorder="1" applyAlignment="1">
      <alignment vertical="center"/>
    </xf>
    <xf numFmtId="41" fontId="17" fillId="4" borderId="10" xfId="0" applyNumberFormat="1" applyFont="1" applyFill="1" applyBorder="1" applyAlignment="1">
      <alignment vertical="center"/>
    </xf>
    <xf numFmtId="41" fontId="15" fillId="4" borderId="10" xfId="0" applyNumberFormat="1" applyFont="1" applyFill="1" applyBorder="1" applyAlignment="1">
      <alignment vertical="center"/>
    </xf>
    <xf numFmtId="41" fontId="15" fillId="4" borderId="5" xfId="1" applyNumberFormat="1" applyFont="1" applyFill="1" applyBorder="1" applyAlignment="1">
      <alignment vertical="center"/>
    </xf>
    <xf numFmtId="41" fontId="15" fillId="4" borderId="6" xfId="0" applyNumberFormat="1" applyFont="1" applyFill="1" applyBorder="1" applyAlignment="1">
      <alignment vertical="center"/>
    </xf>
    <xf numFmtId="41" fontId="15" fillId="4" borderId="7" xfId="0" applyNumberFormat="1" applyFont="1" applyFill="1" applyBorder="1" applyAlignment="1">
      <alignment horizontal="right" vertical="center"/>
    </xf>
    <xf numFmtId="0" fontId="15" fillId="4" borderId="7" xfId="0" applyFont="1" applyFill="1" applyBorder="1" applyAlignment="1">
      <alignment horizontal="center" vertical="center"/>
    </xf>
    <xf numFmtId="41" fontId="15" fillId="0" borderId="10" xfId="0" applyNumberFormat="1" applyFont="1" applyBorder="1" applyAlignment="1">
      <alignment vertical="center" wrapText="1"/>
    </xf>
    <xf numFmtId="0" fontId="23" fillId="0" borderId="0" xfId="3" applyFont="1" applyAlignment="1">
      <alignment horizontal="right" vertical="center"/>
    </xf>
    <xf numFmtId="0" fontId="13" fillId="0" borderId="25" xfId="3" applyFont="1" applyBorder="1" applyAlignment="1">
      <alignment horizontal="center" vertical="center" wrapText="1"/>
    </xf>
    <xf numFmtId="41" fontId="13" fillId="0" borderId="20" xfId="4" applyFont="1" applyBorder="1" applyAlignment="1">
      <alignment horizontal="center" vertical="center" wrapText="1"/>
    </xf>
    <xf numFmtId="3" fontId="13" fillId="0" borderId="20" xfId="3" applyNumberFormat="1" applyFont="1" applyBorder="1" applyAlignment="1">
      <alignment horizontal="right" vertical="center" wrapText="1"/>
    </xf>
    <xf numFmtId="9" fontId="13" fillId="0" borderId="24" xfId="3" applyNumberFormat="1" applyFont="1" applyBorder="1" applyAlignment="1">
      <alignment horizontal="right" vertical="center" wrapText="1"/>
    </xf>
    <xf numFmtId="41" fontId="27" fillId="0" borderId="20" xfId="4" applyFont="1" applyBorder="1">
      <alignment vertical="center"/>
    </xf>
    <xf numFmtId="0" fontId="29" fillId="0" borderId="0" xfId="3" applyFont="1">
      <alignment vertical="center"/>
    </xf>
    <xf numFmtId="0" fontId="29" fillId="0" borderId="0" xfId="3" applyFont="1" applyAlignment="1">
      <alignment vertical="center"/>
    </xf>
    <xf numFmtId="0" fontId="0" fillId="0" borderId="0" xfId="3" applyFont="1" applyAlignment="1">
      <alignment vertical="center"/>
    </xf>
    <xf numFmtId="0" fontId="15" fillId="0" borderId="5" xfId="0" applyFont="1" applyBorder="1" applyAlignment="1">
      <alignment vertical="center"/>
    </xf>
    <xf numFmtId="41" fontId="16" fillId="0" borderId="2" xfId="0" applyNumberFormat="1" applyFont="1" applyFill="1" applyBorder="1" applyAlignment="1">
      <alignment vertical="center" wrapText="1"/>
    </xf>
    <xf numFmtId="41" fontId="15" fillId="0" borderId="12" xfId="0" applyNumberFormat="1" applyFont="1" applyBorder="1" applyAlignment="1">
      <alignment vertical="center" wrapText="1"/>
    </xf>
    <xf numFmtId="0" fontId="15" fillId="0" borderId="0" xfId="0" applyFont="1" applyBorder="1" applyAlignment="1">
      <alignment horizontal="center" vertical="center" wrapText="1"/>
    </xf>
    <xf numFmtId="176" fontId="13" fillId="0" borderId="20" xfId="3" applyNumberFormat="1" applyFont="1" applyBorder="1" applyAlignment="1">
      <alignment horizontal="right" vertical="center" wrapText="1"/>
    </xf>
    <xf numFmtId="41" fontId="15" fillId="5" borderId="5" xfId="1" applyNumberFormat="1" applyFont="1" applyFill="1" applyBorder="1" applyAlignment="1">
      <alignment vertical="center"/>
    </xf>
    <xf numFmtId="41" fontId="15" fillId="5" borderId="6" xfId="0" applyNumberFormat="1" applyFont="1" applyFill="1" applyBorder="1" applyAlignment="1">
      <alignment vertical="center"/>
    </xf>
    <xf numFmtId="41" fontId="15" fillId="5" borderId="7" xfId="0" applyNumberFormat="1" applyFont="1" applyFill="1" applyBorder="1" applyAlignment="1">
      <alignment horizontal="right" vertical="center"/>
    </xf>
    <xf numFmtId="0" fontId="15" fillId="5" borderId="7" xfId="0" applyFont="1" applyFill="1" applyBorder="1" applyAlignment="1">
      <alignment horizontal="center" vertical="center"/>
    </xf>
    <xf numFmtId="41" fontId="15" fillId="5" borderId="10" xfId="0" applyNumberFormat="1" applyFont="1" applyFill="1" applyBorder="1" applyAlignment="1">
      <alignment vertical="center"/>
    </xf>
    <xf numFmtId="41" fontId="17" fillId="5" borderId="5" xfId="1" applyNumberFormat="1" applyFont="1" applyFill="1" applyBorder="1" applyAlignment="1">
      <alignment vertical="center"/>
    </xf>
    <xf numFmtId="0" fontId="16" fillId="5" borderId="21" xfId="0" applyFont="1" applyFill="1" applyBorder="1" applyAlignment="1">
      <alignment vertical="center" wrapText="1"/>
    </xf>
    <xf numFmtId="0" fontId="15" fillId="0" borderId="5" xfId="0" applyFont="1" applyBorder="1" applyAlignment="1">
      <alignment vertical="center"/>
    </xf>
    <xf numFmtId="0" fontId="15" fillId="0" borderId="6" xfId="0" applyFont="1" applyBorder="1" applyAlignment="1">
      <alignment vertical="center" shrinkToFit="1"/>
    </xf>
    <xf numFmtId="0" fontId="15" fillId="0" borderId="5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41" fontId="17" fillId="0" borderId="19" xfId="0" applyNumberFormat="1" applyFont="1" applyBorder="1" applyAlignment="1">
      <alignment vertical="center" wrapText="1"/>
    </xf>
    <xf numFmtId="41" fontId="15" fillId="0" borderId="19" xfId="0" applyNumberFormat="1" applyFont="1" applyBorder="1" applyAlignment="1">
      <alignment vertical="center"/>
    </xf>
    <xf numFmtId="0" fontId="15" fillId="0" borderId="36" xfId="0" applyFont="1" applyBorder="1" applyAlignment="1">
      <alignment horizontal="center" vertical="center"/>
    </xf>
    <xf numFmtId="41" fontId="15" fillId="0" borderId="18" xfId="0" applyNumberFormat="1" applyFont="1" applyBorder="1" applyAlignment="1">
      <alignment horizontal="right" vertical="center" shrinkToFit="1"/>
    </xf>
    <xf numFmtId="41" fontId="15" fillId="0" borderId="7" xfId="0" applyNumberFormat="1" applyFont="1" applyBorder="1" applyAlignment="1">
      <alignment horizontal="right" vertical="center" shrinkToFit="1"/>
    </xf>
    <xf numFmtId="0" fontId="15" fillId="0" borderId="17" xfId="0" applyFont="1" applyBorder="1" applyAlignment="1">
      <alignment vertical="center" shrinkToFit="1"/>
    </xf>
    <xf numFmtId="0" fontId="0" fillId="0" borderId="0" xfId="0"/>
    <xf numFmtId="0" fontId="16" fillId="0" borderId="1" xfId="0" applyFont="1" applyFill="1" applyBorder="1" applyAlignment="1">
      <alignment vertical="center" wrapText="1"/>
    </xf>
    <xf numFmtId="0" fontId="15" fillId="0" borderId="5" xfId="0" applyFont="1" applyBorder="1" applyAlignment="1">
      <alignment vertical="center"/>
    </xf>
    <xf numFmtId="0" fontId="13" fillId="0" borderId="38" xfId="3" applyFont="1" applyBorder="1" applyAlignment="1">
      <alignment horizontal="center" vertical="center" wrapText="1"/>
    </xf>
    <xf numFmtId="0" fontId="13" fillId="0" borderId="39" xfId="3" applyFont="1" applyBorder="1" applyAlignment="1">
      <alignment horizontal="center" vertical="center" wrapText="1"/>
    </xf>
    <xf numFmtId="0" fontId="13" fillId="0" borderId="20" xfId="3" applyFont="1" applyBorder="1" applyAlignment="1">
      <alignment horizontal="center" vertical="center" wrapText="1"/>
    </xf>
    <xf numFmtId="0" fontId="13" fillId="0" borderId="45" xfId="3" applyFont="1" applyBorder="1" applyAlignment="1">
      <alignment horizontal="center" vertical="center" wrapText="1"/>
    </xf>
    <xf numFmtId="0" fontId="26" fillId="0" borderId="47" xfId="3" applyFont="1" applyBorder="1" applyAlignment="1">
      <alignment horizontal="left" vertical="center"/>
    </xf>
    <xf numFmtId="0" fontId="13" fillId="0" borderId="48" xfId="3" applyFont="1" applyBorder="1" applyAlignment="1">
      <alignment horizontal="center" vertical="center" wrapText="1"/>
    </xf>
    <xf numFmtId="0" fontId="26" fillId="0" borderId="47" xfId="3" applyFont="1" applyBorder="1" applyAlignment="1">
      <alignment horizontal="left" vertical="center" wrapText="1"/>
    </xf>
    <xf numFmtId="0" fontId="13" fillId="0" borderId="49" xfId="3" applyFont="1" applyBorder="1" applyAlignment="1">
      <alignment horizontal="center" vertical="center" wrapText="1"/>
    </xf>
    <xf numFmtId="0" fontId="13" fillId="0" borderId="50" xfId="3" applyFont="1" applyBorder="1" applyAlignment="1">
      <alignment horizontal="center" vertical="center" wrapText="1"/>
    </xf>
    <xf numFmtId="41" fontId="13" fillId="0" borderId="51" xfId="4" applyFont="1" applyBorder="1" applyAlignment="1">
      <alignment horizontal="center" vertical="center" wrapText="1"/>
    </xf>
    <xf numFmtId="176" fontId="13" fillId="0" borderId="51" xfId="3" applyNumberFormat="1" applyFont="1" applyBorder="1" applyAlignment="1">
      <alignment horizontal="right" vertical="center" wrapText="1"/>
    </xf>
    <xf numFmtId="0" fontId="13" fillId="0" borderId="52" xfId="3" applyFont="1" applyBorder="1" applyAlignment="1">
      <alignment horizontal="center" vertical="center" wrapText="1"/>
    </xf>
    <xf numFmtId="0" fontId="24" fillId="0" borderId="45" xfId="0" applyFont="1" applyBorder="1" applyAlignment="1">
      <alignment horizontal="center"/>
    </xf>
    <xf numFmtId="0" fontId="24" fillId="0" borderId="20" xfId="0" applyFont="1" applyBorder="1" applyAlignment="1">
      <alignment horizontal="center"/>
    </xf>
    <xf numFmtId="0" fontId="28" fillId="0" borderId="47" xfId="3" applyFont="1" applyBorder="1" applyAlignment="1">
      <alignment horizontal="left" vertical="center" wrapText="1"/>
    </xf>
    <xf numFmtId="177" fontId="13" fillId="0" borderId="51" xfId="3" applyNumberFormat="1" applyFont="1" applyBorder="1" applyAlignment="1">
      <alignment horizontal="right" vertical="center" wrapText="1"/>
    </xf>
    <xf numFmtId="0" fontId="16" fillId="0" borderId="1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6" fillId="0" borderId="22" xfId="0" applyFont="1" applyBorder="1" applyAlignment="1">
      <alignment vertical="center" wrapText="1"/>
    </xf>
    <xf numFmtId="0" fontId="15" fillId="0" borderId="5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41" fontId="15" fillId="6" borderId="5" xfId="1" applyFont="1" applyFill="1" applyBorder="1" applyAlignment="1">
      <alignment vertical="center"/>
    </xf>
    <xf numFmtId="41" fontId="20" fillId="0" borderId="1" xfId="0" applyNumberFormat="1" applyFont="1" applyFill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6" fillId="0" borderId="59" xfId="0" applyFont="1" applyBorder="1" applyAlignment="1">
      <alignment vertical="center" wrapText="1"/>
    </xf>
    <xf numFmtId="0" fontId="16" fillId="0" borderId="61" xfId="0" applyFont="1" applyBorder="1" applyAlignment="1">
      <alignment vertical="center" wrapText="1"/>
    </xf>
    <xf numFmtId="0" fontId="16" fillId="0" borderId="60" xfId="0" applyFont="1" applyBorder="1" applyAlignment="1">
      <alignment vertical="center" wrapText="1"/>
    </xf>
    <xf numFmtId="0" fontId="16" fillId="0" borderId="62" xfId="0" applyFont="1" applyBorder="1" applyAlignment="1">
      <alignment vertical="center" wrapText="1"/>
    </xf>
    <xf numFmtId="0" fontId="16" fillId="0" borderId="63" xfId="0" applyFont="1" applyBorder="1" applyAlignment="1">
      <alignment vertical="center" wrapText="1"/>
    </xf>
    <xf numFmtId="0" fontId="16" fillId="0" borderId="64" xfId="0" applyFont="1" applyBorder="1" applyAlignment="1">
      <alignment vertical="center" wrapText="1"/>
    </xf>
    <xf numFmtId="0" fontId="16" fillId="0" borderId="65" xfId="0" applyFont="1" applyBorder="1" applyAlignment="1">
      <alignment vertical="center" wrapText="1"/>
    </xf>
    <xf numFmtId="0" fontId="15" fillId="0" borderId="66" xfId="0" applyFont="1" applyBorder="1" applyAlignment="1">
      <alignment vertical="center"/>
    </xf>
    <xf numFmtId="0" fontId="15" fillId="0" borderId="37" xfId="0" applyFont="1" applyBorder="1" applyAlignment="1">
      <alignment vertical="center"/>
    </xf>
    <xf numFmtId="0" fontId="15" fillId="0" borderId="57" xfId="0" applyFont="1" applyBorder="1" applyAlignment="1">
      <alignment horizontal="center" vertical="center" wrapText="1"/>
    </xf>
    <xf numFmtId="0" fontId="15" fillId="0" borderId="69" xfId="0" applyFont="1" applyBorder="1" applyAlignment="1">
      <alignment horizontal="center" vertical="center" wrapText="1"/>
    </xf>
    <xf numFmtId="41" fontId="15" fillId="0" borderId="67" xfId="0" applyNumberFormat="1" applyFont="1" applyBorder="1" applyAlignment="1">
      <alignment vertical="center" wrapText="1"/>
    </xf>
    <xf numFmtId="41" fontId="17" fillId="0" borderId="12" xfId="0" applyNumberFormat="1" applyFont="1" applyBorder="1" applyAlignment="1">
      <alignment vertical="center"/>
    </xf>
    <xf numFmtId="0" fontId="15" fillId="0" borderId="18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41" fontId="15" fillId="0" borderId="67" xfId="0" applyNumberFormat="1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41" fontId="15" fillId="0" borderId="7" xfId="0" applyNumberFormat="1" applyFont="1" applyBorder="1" applyAlignment="1">
      <alignment horizontal="center" vertical="center"/>
    </xf>
    <xf numFmtId="41" fontId="17" fillId="0" borderId="67" xfId="0" applyNumberFormat="1" applyFont="1" applyBorder="1" applyAlignment="1">
      <alignment vertical="center"/>
    </xf>
    <xf numFmtId="3" fontId="15" fillId="0" borderId="13" xfId="0" applyNumberFormat="1" applyFont="1" applyBorder="1" applyAlignment="1">
      <alignment vertical="center"/>
    </xf>
    <xf numFmtId="0" fontId="19" fillId="0" borderId="13" xfId="0" applyFont="1" applyBorder="1" applyAlignment="1">
      <alignment vertical="center"/>
    </xf>
    <xf numFmtId="0" fontId="15" fillId="0" borderId="5" xfId="0" applyFont="1" applyBorder="1" applyAlignment="1">
      <alignment vertical="center" shrinkToFit="1"/>
    </xf>
    <xf numFmtId="0" fontId="15" fillId="2" borderId="17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0" borderId="36" xfId="0" applyFont="1" applyBorder="1" applyAlignment="1">
      <alignment horizontal="center" vertical="center" wrapText="1"/>
    </xf>
    <xf numFmtId="41" fontId="15" fillId="0" borderId="0" xfId="0" applyNumberFormat="1" applyFont="1" applyBorder="1" applyAlignment="1">
      <alignment horizontal="right" vertical="center" shrinkToFit="1"/>
    </xf>
    <xf numFmtId="41" fontId="15" fillId="0" borderId="36" xfId="0" applyNumberFormat="1" applyFont="1" applyBorder="1" applyAlignment="1">
      <alignment horizontal="right" vertical="center" shrinkToFit="1"/>
    </xf>
    <xf numFmtId="0" fontId="15" fillId="0" borderId="11" xfId="0" applyFont="1" applyBorder="1" applyAlignment="1">
      <alignment vertical="center" shrinkToFit="1"/>
    </xf>
    <xf numFmtId="0" fontId="15" fillId="0" borderId="66" xfId="0" applyFont="1" applyBorder="1" applyAlignment="1">
      <alignment vertical="center" shrinkToFit="1"/>
    </xf>
    <xf numFmtId="0" fontId="16" fillId="0" borderId="1" xfId="0" applyFont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41" fontId="17" fillId="0" borderId="67" xfId="0" applyNumberFormat="1" applyFont="1" applyBorder="1" applyAlignment="1">
      <alignment vertical="center" wrapText="1"/>
    </xf>
    <xf numFmtId="0" fontId="19" fillId="0" borderId="11" xfId="0" applyFont="1" applyBorder="1" applyAlignment="1">
      <alignment vertical="center" shrinkToFit="1"/>
    </xf>
    <xf numFmtId="0" fontId="15" fillId="0" borderId="57" xfId="0" applyNumberFormat="1" applyFont="1" applyBorder="1" applyAlignment="1">
      <alignment horizontal="right" vertical="center" shrinkToFit="1"/>
    </xf>
    <xf numFmtId="0" fontId="15" fillId="0" borderId="37" xfId="0" applyFont="1" applyBorder="1" applyAlignment="1">
      <alignment vertical="center" shrinkToFit="1"/>
    </xf>
    <xf numFmtId="41" fontId="15" fillId="0" borderId="5" xfId="1" applyNumberFormat="1" applyFont="1" applyBorder="1" applyAlignment="1">
      <alignment vertical="center" shrinkToFit="1"/>
    </xf>
    <xf numFmtId="41" fontId="15" fillId="5" borderId="5" xfId="1" applyNumberFormat="1" applyFont="1" applyFill="1" applyBorder="1" applyAlignment="1">
      <alignment vertical="center" shrinkToFit="1"/>
    </xf>
    <xf numFmtId="41" fontId="15" fillId="4" borderId="5" xfId="1" applyNumberFormat="1" applyFont="1" applyFill="1" applyBorder="1" applyAlignment="1">
      <alignment vertical="center" shrinkToFit="1"/>
    </xf>
    <xf numFmtId="41" fontId="15" fillId="4" borderId="6" xfId="1" applyNumberFormat="1" applyFont="1" applyFill="1" applyBorder="1" applyAlignment="1">
      <alignment vertical="center" shrinkToFit="1"/>
    </xf>
    <xf numFmtId="41" fontId="15" fillId="4" borderId="6" xfId="1" applyFont="1" applyFill="1" applyBorder="1" applyAlignment="1">
      <alignment vertical="center" shrinkToFit="1"/>
    </xf>
    <xf numFmtId="41" fontId="15" fillId="0" borderId="6" xfId="1" applyFont="1" applyBorder="1" applyAlignment="1">
      <alignment vertical="center" shrinkToFit="1"/>
    </xf>
    <xf numFmtId="41" fontId="15" fillId="0" borderId="17" xfId="1" applyFont="1" applyBorder="1" applyAlignment="1">
      <alignment vertical="center" shrinkToFit="1"/>
    </xf>
    <xf numFmtId="41" fontId="15" fillId="0" borderId="11" xfId="1" applyFont="1" applyBorder="1" applyAlignment="1">
      <alignment vertical="center" shrinkToFit="1"/>
    </xf>
    <xf numFmtId="41" fontId="15" fillId="0" borderId="37" xfId="1" applyFont="1" applyBorder="1" applyAlignment="1">
      <alignment vertical="center" shrinkToFit="1"/>
    </xf>
    <xf numFmtId="41" fontId="15" fillId="0" borderId="66" xfId="1" applyFont="1" applyBorder="1" applyAlignment="1">
      <alignment vertical="center" shrinkToFit="1"/>
    </xf>
    <xf numFmtId="41" fontId="15" fillId="0" borderId="14" xfId="1" applyFont="1" applyBorder="1" applyAlignment="1">
      <alignment vertical="center" shrinkToFit="1"/>
    </xf>
    <xf numFmtId="41" fontId="15" fillId="3" borderId="5" xfId="1" applyNumberFormat="1" applyFont="1" applyFill="1" applyBorder="1" applyAlignment="1">
      <alignment vertical="center" shrinkToFit="1"/>
    </xf>
    <xf numFmtId="41" fontId="15" fillId="3" borderId="6" xfId="1" applyFont="1" applyFill="1" applyBorder="1" applyAlignment="1">
      <alignment vertical="center" shrinkToFit="1"/>
    </xf>
    <xf numFmtId="0" fontId="15" fillId="0" borderId="14" xfId="0" applyFont="1" applyBorder="1" applyAlignment="1">
      <alignment vertical="center" shrinkToFit="1"/>
    </xf>
    <xf numFmtId="0" fontId="15" fillId="0" borderId="8" xfId="0" applyFont="1" applyBorder="1" applyAlignment="1">
      <alignment vertical="center" shrinkToFit="1"/>
    </xf>
    <xf numFmtId="0" fontId="15" fillId="0" borderId="13" xfId="0" applyFont="1" applyBorder="1" applyAlignment="1">
      <alignment vertical="center" shrinkToFit="1"/>
    </xf>
    <xf numFmtId="0" fontId="15" fillId="0" borderId="17" xfId="0" applyFont="1" applyBorder="1" applyAlignment="1">
      <alignment horizontal="left" vertical="center" shrinkToFit="1"/>
    </xf>
    <xf numFmtId="0" fontId="15" fillId="0" borderId="11" xfId="0" applyFont="1" applyBorder="1" applyAlignment="1">
      <alignment horizontal="left" vertical="center" shrinkToFit="1"/>
    </xf>
    <xf numFmtId="0" fontId="15" fillId="0" borderId="35" xfId="0" applyFont="1" applyBorder="1" applyAlignment="1">
      <alignment vertical="center" shrinkToFit="1"/>
    </xf>
    <xf numFmtId="41" fontId="15" fillId="0" borderId="5" xfId="1" applyFont="1" applyBorder="1" applyAlignment="1">
      <alignment horizontal="center" vertical="center" shrinkToFit="1"/>
    </xf>
    <xf numFmtId="41" fontId="15" fillId="0" borderId="13" xfId="1" applyFont="1" applyBorder="1" applyAlignment="1">
      <alignment vertical="center" shrinkToFit="1"/>
    </xf>
    <xf numFmtId="41" fontId="15" fillId="0" borderId="5" xfId="1" applyFont="1" applyBorder="1" applyAlignment="1">
      <alignment vertical="center" shrinkToFit="1"/>
    </xf>
    <xf numFmtId="41" fontId="15" fillId="5" borderId="6" xfId="1" applyFont="1" applyFill="1" applyBorder="1" applyAlignment="1">
      <alignment vertical="center" shrinkToFit="1"/>
    </xf>
    <xf numFmtId="41" fontId="15" fillId="5" borderId="11" xfId="1" applyFont="1" applyFill="1" applyBorder="1" applyAlignment="1">
      <alignment vertical="center" shrinkToFit="1"/>
    </xf>
    <xf numFmtId="41" fontId="15" fillId="5" borderId="35" xfId="1" applyFont="1" applyFill="1" applyBorder="1" applyAlignment="1">
      <alignment vertical="center" shrinkToFit="1"/>
    </xf>
    <xf numFmtId="41" fontId="15" fillId="0" borderId="35" xfId="1" applyFont="1" applyBorder="1" applyAlignment="1">
      <alignment vertical="center" shrinkToFit="1"/>
    </xf>
    <xf numFmtId="41" fontId="15" fillId="5" borderId="8" xfId="1" applyFont="1" applyFill="1" applyBorder="1" applyAlignment="1">
      <alignment vertical="center" shrinkToFit="1"/>
    </xf>
    <xf numFmtId="41" fontId="15" fillId="0" borderId="8" xfId="1" applyFont="1" applyBorder="1" applyAlignment="1">
      <alignment vertical="center" shrinkToFit="1"/>
    </xf>
    <xf numFmtId="41" fontId="15" fillId="0" borderId="9" xfId="1" applyFont="1" applyBorder="1" applyAlignment="1">
      <alignment vertical="center" shrinkToFit="1"/>
    </xf>
    <xf numFmtId="41" fontId="17" fillId="5" borderId="5" xfId="1" applyNumberFormat="1" applyFont="1" applyFill="1" applyBorder="1" applyAlignment="1">
      <alignment vertical="center" shrinkToFit="1"/>
    </xf>
    <xf numFmtId="41" fontId="17" fillId="5" borderId="6" xfId="1" applyNumberFormat="1" applyFont="1" applyFill="1" applyBorder="1" applyAlignment="1">
      <alignment vertical="center" shrinkToFit="1"/>
    </xf>
    <xf numFmtId="41" fontId="17" fillId="5" borderId="6" xfId="1" applyFont="1" applyFill="1" applyBorder="1" applyAlignment="1">
      <alignment vertical="center" shrinkToFit="1"/>
    </xf>
    <xf numFmtId="41" fontId="15" fillId="5" borderId="14" xfId="1" applyFont="1" applyFill="1" applyBorder="1" applyAlignment="1">
      <alignment vertical="center" shrinkToFit="1"/>
    </xf>
    <xf numFmtId="0" fontId="15" fillId="0" borderId="9" xfId="0" applyFont="1" applyBorder="1" applyAlignment="1">
      <alignment vertical="center" shrinkToFit="1"/>
    </xf>
    <xf numFmtId="41" fontId="15" fillId="0" borderId="5" xfId="0" applyNumberFormat="1" applyFont="1" applyBorder="1" applyAlignment="1">
      <alignment vertical="center" shrinkToFit="1"/>
    </xf>
    <xf numFmtId="41" fontId="15" fillId="0" borderId="6" xfId="0" applyNumberFormat="1" applyFont="1" applyBorder="1" applyAlignment="1">
      <alignment vertical="center" shrinkToFit="1"/>
    </xf>
    <xf numFmtId="41" fontId="15" fillId="0" borderId="6" xfId="1" applyNumberFormat="1" applyFont="1" applyBorder="1" applyAlignment="1">
      <alignment vertical="center" shrinkToFit="1"/>
    </xf>
    <xf numFmtId="41" fontId="15" fillId="0" borderId="6" xfId="1" applyFont="1" applyFill="1" applyBorder="1" applyAlignment="1">
      <alignment vertical="center" shrinkToFit="1"/>
    </xf>
    <xf numFmtId="41" fontId="15" fillId="3" borderId="6" xfId="1" applyNumberFormat="1" applyFont="1" applyFill="1" applyBorder="1" applyAlignment="1">
      <alignment vertical="center" shrinkToFit="1"/>
    </xf>
    <xf numFmtId="0" fontId="15" fillId="3" borderId="6" xfId="0" applyFont="1" applyFill="1" applyBorder="1" applyAlignment="1">
      <alignment vertical="center" shrinkToFit="1"/>
    </xf>
    <xf numFmtId="0" fontId="15" fillId="4" borderId="6" xfId="0" applyFont="1" applyFill="1" applyBorder="1" applyAlignment="1">
      <alignment vertical="center" shrinkToFit="1"/>
    </xf>
    <xf numFmtId="41" fontId="15" fillId="4" borderId="6" xfId="0" applyNumberFormat="1" applyFont="1" applyFill="1" applyBorder="1" applyAlignment="1">
      <alignment vertical="center" shrinkToFit="1"/>
    </xf>
    <xf numFmtId="0" fontId="19" fillId="0" borderId="37" xfId="0" applyFont="1" applyBorder="1" applyAlignment="1">
      <alignment vertical="center" shrinkToFit="1"/>
    </xf>
    <xf numFmtId="41" fontId="15" fillId="0" borderId="35" xfId="0" applyNumberFormat="1" applyFont="1" applyBorder="1" applyAlignment="1">
      <alignment vertical="center" shrinkToFit="1"/>
    </xf>
    <xf numFmtId="0" fontId="15" fillId="0" borderId="68" xfId="0" applyFont="1" applyBorder="1" applyAlignment="1">
      <alignment vertical="center" shrinkToFit="1"/>
    </xf>
    <xf numFmtId="41" fontId="15" fillId="5" borderId="6" xfId="0" applyNumberFormat="1" applyFont="1" applyFill="1" applyBorder="1" applyAlignment="1">
      <alignment vertical="center" shrinkToFit="1"/>
    </xf>
    <xf numFmtId="0" fontId="15" fillId="0" borderId="6" xfId="0" applyFont="1" applyBorder="1" applyAlignment="1">
      <alignment horizontal="left" vertical="center" shrinkToFit="1"/>
    </xf>
    <xf numFmtId="41" fontId="15" fillId="3" borderId="6" xfId="0" applyNumberFormat="1" applyFont="1" applyFill="1" applyBorder="1" applyAlignment="1">
      <alignment vertical="center" shrinkToFit="1"/>
    </xf>
    <xf numFmtId="41" fontId="15" fillId="5" borderId="17" xfId="1" applyFont="1" applyFill="1" applyBorder="1" applyAlignment="1">
      <alignment vertical="center" shrinkToFit="1"/>
    </xf>
    <xf numFmtId="41" fontId="15" fillId="0" borderId="15" xfId="0" applyNumberFormat="1" applyFont="1" applyBorder="1" applyAlignment="1">
      <alignment horizontal="right" vertical="center" shrinkToFit="1"/>
    </xf>
    <xf numFmtId="0" fontId="15" fillId="0" borderId="57" xfId="0" applyFont="1" applyBorder="1" applyAlignment="1">
      <alignment vertical="center" shrinkToFit="1"/>
    </xf>
    <xf numFmtId="0" fontId="15" fillId="0" borderId="18" xfId="0" applyFont="1" applyBorder="1" applyAlignment="1">
      <alignment horizontal="left" vertical="center" shrinkToFit="1"/>
    </xf>
    <xf numFmtId="0" fontId="15" fillId="0" borderId="0" xfId="0" applyFont="1" applyBorder="1" applyAlignment="1">
      <alignment horizontal="right" vertical="center" shrinkToFit="1"/>
    </xf>
    <xf numFmtId="41" fontId="15" fillId="4" borderId="7" xfId="0" applyNumberFormat="1" applyFont="1" applyFill="1" applyBorder="1" applyAlignment="1">
      <alignment horizontal="right" vertical="center" shrinkToFit="1"/>
    </xf>
    <xf numFmtId="0" fontId="15" fillId="0" borderId="0" xfId="0" applyFont="1" applyAlignment="1">
      <alignment horizontal="right" vertical="center" shrinkToFit="1"/>
    </xf>
    <xf numFmtId="41" fontId="15" fillId="0" borderId="57" xfId="0" applyNumberFormat="1" applyFont="1" applyBorder="1" applyAlignment="1">
      <alignment horizontal="right" vertical="center" shrinkToFit="1"/>
    </xf>
    <xf numFmtId="41" fontId="15" fillId="5" borderId="57" xfId="0" applyNumberFormat="1" applyFont="1" applyFill="1" applyBorder="1" applyAlignment="1">
      <alignment horizontal="right" vertical="center" shrinkToFit="1"/>
    </xf>
    <xf numFmtId="41" fontId="19" fillId="0" borderId="15" xfId="0" applyNumberFormat="1" applyFont="1" applyBorder="1" applyAlignment="1">
      <alignment horizontal="right" vertical="center" shrinkToFit="1"/>
    </xf>
    <xf numFmtId="41" fontId="15" fillId="5" borderId="7" xfId="0" applyNumberFormat="1" applyFont="1" applyFill="1" applyBorder="1" applyAlignment="1">
      <alignment horizontal="right" vertical="center" shrinkToFit="1"/>
    </xf>
    <xf numFmtId="0" fontId="15" fillId="5" borderId="7" xfId="0" applyNumberFormat="1" applyFont="1" applyFill="1" applyBorder="1" applyAlignment="1">
      <alignment horizontal="right" vertical="center" shrinkToFit="1"/>
    </xf>
    <xf numFmtId="0" fontId="15" fillId="4" borderId="7" xfId="0" applyNumberFormat="1" applyFont="1" applyFill="1" applyBorder="1" applyAlignment="1">
      <alignment horizontal="right" vertical="center" shrinkToFit="1"/>
    </xf>
    <xf numFmtId="0" fontId="15" fillId="0" borderId="7" xfId="0" applyNumberFormat="1" applyFont="1" applyBorder="1" applyAlignment="1">
      <alignment horizontal="right" vertical="center" shrinkToFit="1"/>
    </xf>
    <xf numFmtId="0" fontId="15" fillId="0" borderId="15" xfId="0" applyNumberFormat="1" applyFont="1" applyBorder="1" applyAlignment="1">
      <alignment horizontal="right" vertical="center" shrinkToFit="1"/>
    </xf>
    <xf numFmtId="0" fontId="15" fillId="0" borderId="0" xfId="0" applyNumberFormat="1" applyFont="1" applyBorder="1" applyAlignment="1">
      <alignment horizontal="right" vertical="center" shrinkToFit="1"/>
    </xf>
    <xf numFmtId="0" fontId="15" fillId="3" borderId="7" xfId="0" applyNumberFormat="1" applyFont="1" applyFill="1" applyBorder="1" applyAlignment="1">
      <alignment horizontal="right" vertical="center" shrinkToFit="1"/>
    </xf>
    <xf numFmtId="0" fontId="15" fillId="0" borderId="18" xfId="0" applyNumberFormat="1" applyFont="1" applyBorder="1" applyAlignment="1">
      <alignment horizontal="right" vertical="center" shrinkToFit="1"/>
    </xf>
    <xf numFmtId="41" fontId="15" fillId="3" borderId="13" xfId="1" applyNumberFormat="1" applyFont="1" applyFill="1" applyBorder="1" applyAlignment="1">
      <alignment vertical="center"/>
    </xf>
    <xf numFmtId="41" fontId="15" fillId="3" borderId="13" xfId="1" applyNumberFormat="1" applyFont="1" applyFill="1" applyBorder="1" applyAlignment="1">
      <alignment vertical="center" shrinkToFit="1"/>
    </xf>
    <xf numFmtId="41" fontId="15" fillId="3" borderId="66" xfId="1" applyFont="1" applyFill="1" applyBorder="1" applyAlignment="1">
      <alignment vertical="center" shrinkToFit="1"/>
    </xf>
    <xf numFmtId="0" fontId="15" fillId="3" borderId="66" xfId="0" applyFont="1" applyFill="1" applyBorder="1" applyAlignment="1">
      <alignment vertical="center" shrinkToFit="1"/>
    </xf>
    <xf numFmtId="41" fontId="15" fillId="3" borderId="36" xfId="0" applyNumberFormat="1" applyFont="1" applyFill="1" applyBorder="1" applyAlignment="1">
      <alignment horizontal="right" vertical="center" shrinkToFit="1"/>
    </xf>
    <xf numFmtId="0" fontId="15" fillId="3" borderId="36" xfId="0" applyFont="1" applyFill="1" applyBorder="1" applyAlignment="1">
      <alignment horizontal="center" vertical="center"/>
    </xf>
    <xf numFmtId="41" fontId="17" fillId="3" borderId="67" xfId="0" applyNumberFormat="1" applyFont="1" applyFill="1" applyBorder="1" applyAlignment="1">
      <alignment vertical="center"/>
    </xf>
    <xf numFmtId="0" fontId="15" fillId="0" borderId="37" xfId="0" applyFont="1" applyBorder="1" applyAlignment="1">
      <alignment horizontal="left" vertical="center" shrinkToFit="1"/>
    </xf>
    <xf numFmtId="0" fontId="15" fillId="0" borderId="66" xfId="0" applyFont="1" applyBorder="1" applyAlignment="1">
      <alignment horizontal="left" vertical="center" shrinkToFit="1"/>
    </xf>
    <xf numFmtId="0" fontId="4" fillId="0" borderId="0" xfId="0" applyFont="1" applyAlignment="1">
      <alignment vertical="center" shrinkToFit="1"/>
    </xf>
    <xf numFmtId="0" fontId="14" fillId="0" borderId="0" xfId="0" applyFont="1" applyAlignment="1">
      <alignment vertical="center" shrinkToFit="1"/>
    </xf>
    <xf numFmtId="0" fontId="16" fillId="2" borderId="1" xfId="0" applyFont="1" applyFill="1" applyBorder="1" applyAlignment="1">
      <alignment horizontal="center" vertical="center" shrinkToFit="1"/>
    </xf>
    <xf numFmtId="177" fontId="20" fillId="0" borderId="1" xfId="0" applyNumberFormat="1" applyFont="1" applyFill="1" applyBorder="1" applyAlignment="1">
      <alignment vertical="center" shrinkToFit="1"/>
    </xf>
    <xf numFmtId="41" fontId="20" fillId="0" borderId="1" xfId="1" applyFont="1" applyFill="1" applyBorder="1" applyAlignment="1">
      <alignment vertical="center" wrapText="1"/>
    </xf>
    <xf numFmtId="41" fontId="16" fillId="0" borderId="1" xfId="1" applyFont="1" applyFill="1" applyBorder="1" applyAlignment="1">
      <alignment vertical="center" wrapText="1"/>
    </xf>
    <xf numFmtId="177" fontId="16" fillId="0" borderId="1" xfId="0" applyNumberFormat="1" applyFont="1" applyFill="1" applyBorder="1" applyAlignment="1">
      <alignment vertical="center" shrinkToFit="1"/>
    </xf>
    <xf numFmtId="41" fontId="16" fillId="4" borderId="1" xfId="1" applyFont="1" applyFill="1" applyBorder="1" applyAlignment="1">
      <alignment vertical="center" wrapText="1"/>
    </xf>
    <xf numFmtId="177" fontId="16" fillId="4" borderId="1" xfId="0" applyNumberFormat="1" applyFont="1" applyFill="1" applyBorder="1" applyAlignment="1">
      <alignment vertical="center" shrinkToFit="1"/>
    </xf>
    <xf numFmtId="41" fontId="20" fillId="4" borderId="1" xfId="1" applyFont="1" applyFill="1" applyBorder="1" applyAlignment="1">
      <alignment vertical="center" wrapText="1"/>
    </xf>
    <xf numFmtId="177" fontId="20" fillId="4" borderId="1" xfId="0" applyNumberFormat="1" applyFont="1" applyFill="1" applyBorder="1" applyAlignment="1">
      <alignment vertical="center" shrinkToFit="1"/>
    </xf>
    <xf numFmtId="41" fontId="20" fillId="0" borderId="1" xfId="1" applyFont="1" applyBorder="1" applyAlignment="1">
      <alignment vertical="center" wrapText="1"/>
    </xf>
    <xf numFmtId="177" fontId="20" fillId="0" borderId="1" xfId="0" applyNumberFormat="1" applyFont="1" applyBorder="1" applyAlignment="1">
      <alignment vertical="center" shrinkToFit="1"/>
    </xf>
    <xf numFmtId="0" fontId="14" fillId="0" borderId="1" xfId="0" applyFont="1" applyBorder="1" applyAlignment="1">
      <alignment vertical="center"/>
    </xf>
    <xf numFmtId="41" fontId="16" fillId="0" borderId="1" xfId="1" applyFont="1" applyBorder="1" applyAlignment="1">
      <alignment vertical="center" wrapText="1"/>
    </xf>
    <xf numFmtId="177" fontId="16" fillId="0" borderId="1" xfId="0" applyNumberFormat="1" applyFont="1" applyBorder="1" applyAlignment="1">
      <alignment vertical="center" shrinkToFit="1"/>
    </xf>
    <xf numFmtId="177" fontId="16" fillId="0" borderId="1" xfId="0" applyNumberFormat="1" applyFont="1" applyBorder="1" applyAlignment="1">
      <alignment horizontal="right" vertical="center" shrinkToFit="1"/>
    </xf>
    <xf numFmtId="0" fontId="13" fillId="0" borderId="42" xfId="3" applyFont="1" applyBorder="1" applyAlignment="1">
      <alignment horizontal="center" vertical="center" shrinkToFit="1"/>
    </xf>
    <xf numFmtId="0" fontId="15" fillId="5" borderId="5" xfId="0" applyFont="1" applyFill="1" applyBorder="1" applyAlignment="1">
      <alignment vertical="center"/>
    </xf>
    <xf numFmtId="0" fontId="15" fillId="2" borderId="13" xfId="0" applyFont="1" applyFill="1" applyBorder="1" applyAlignment="1">
      <alignment horizontal="center" vertical="center" wrapText="1"/>
    </xf>
    <xf numFmtId="41" fontId="15" fillId="5" borderId="5" xfId="1" applyFont="1" applyFill="1" applyBorder="1" applyAlignment="1">
      <alignment vertical="center"/>
    </xf>
    <xf numFmtId="0" fontId="15" fillId="5" borderId="6" xfId="0" applyFont="1" applyFill="1" applyBorder="1" applyAlignment="1">
      <alignment vertical="center" wrapText="1"/>
    </xf>
    <xf numFmtId="0" fontId="15" fillId="5" borderId="7" xfId="0" applyFont="1" applyFill="1" applyBorder="1" applyAlignment="1">
      <alignment horizontal="center" vertical="center" wrapText="1"/>
    </xf>
    <xf numFmtId="41" fontId="17" fillId="5" borderId="10" xfId="0" applyNumberFormat="1" applyFont="1" applyFill="1" applyBorder="1" applyAlignment="1">
      <alignment vertical="center" wrapText="1"/>
    </xf>
    <xf numFmtId="0" fontId="15" fillId="5" borderId="6" xfId="0" applyFont="1" applyFill="1" applyBorder="1" applyAlignment="1">
      <alignment vertical="center" shrinkToFit="1"/>
    </xf>
    <xf numFmtId="0" fontId="15" fillId="5" borderId="8" xfId="0" applyFont="1" applyFill="1" applyBorder="1" applyAlignment="1">
      <alignment vertical="center"/>
    </xf>
    <xf numFmtId="41" fontId="15" fillId="5" borderId="8" xfId="1" applyNumberFormat="1" applyFont="1" applyFill="1" applyBorder="1" applyAlignment="1">
      <alignment vertical="center"/>
    </xf>
    <xf numFmtId="41" fontId="15" fillId="5" borderId="8" xfId="1" applyFont="1" applyFill="1" applyBorder="1" applyAlignment="1">
      <alignment vertical="center"/>
    </xf>
    <xf numFmtId="0" fontId="15" fillId="5" borderId="17" xfId="0" applyFont="1" applyFill="1" applyBorder="1" applyAlignment="1">
      <alignment vertical="center" shrinkToFit="1"/>
    </xf>
    <xf numFmtId="41" fontId="15" fillId="5" borderId="18" xfId="0" applyNumberFormat="1" applyFont="1" applyFill="1" applyBorder="1" applyAlignment="1">
      <alignment horizontal="right" vertical="center" shrinkToFit="1"/>
    </xf>
    <xf numFmtId="0" fontId="15" fillId="5" borderId="18" xfId="0" applyFont="1" applyFill="1" applyBorder="1" applyAlignment="1">
      <alignment horizontal="center" vertical="center" wrapText="1"/>
    </xf>
    <xf numFmtId="41" fontId="15" fillId="5" borderId="19" xfId="0" applyNumberFormat="1" applyFont="1" applyFill="1" applyBorder="1" applyAlignment="1">
      <alignment vertical="center" wrapText="1"/>
    </xf>
    <xf numFmtId="0" fontId="15" fillId="5" borderId="13" xfId="0" applyFont="1" applyFill="1" applyBorder="1" applyAlignment="1">
      <alignment vertical="center"/>
    </xf>
    <xf numFmtId="41" fontId="15" fillId="5" borderId="13" xfId="1" applyNumberFormat="1" applyFont="1" applyFill="1" applyBorder="1" applyAlignment="1">
      <alignment vertical="center"/>
    </xf>
    <xf numFmtId="41" fontId="15" fillId="5" borderId="13" xfId="1" applyFont="1" applyFill="1" applyBorder="1" applyAlignment="1">
      <alignment vertical="center"/>
    </xf>
    <xf numFmtId="41" fontId="15" fillId="5" borderId="66" xfId="1" applyFont="1" applyFill="1" applyBorder="1" applyAlignment="1">
      <alignment vertical="center" shrinkToFit="1"/>
    </xf>
    <xf numFmtId="41" fontId="15" fillId="5" borderId="13" xfId="1" applyFont="1" applyFill="1" applyBorder="1" applyAlignment="1">
      <alignment vertical="center" shrinkToFit="1"/>
    </xf>
    <xf numFmtId="0" fontId="15" fillId="5" borderId="66" xfId="0" applyFont="1" applyFill="1" applyBorder="1" applyAlignment="1">
      <alignment vertical="center" shrinkToFit="1"/>
    </xf>
    <xf numFmtId="41" fontId="15" fillId="5" borderId="36" xfId="0" applyNumberFormat="1" applyFont="1" applyFill="1" applyBorder="1" applyAlignment="1">
      <alignment horizontal="right" vertical="center" shrinkToFit="1"/>
    </xf>
    <xf numFmtId="0" fontId="15" fillId="5" borderId="36" xfId="0" applyFont="1" applyFill="1" applyBorder="1" applyAlignment="1">
      <alignment horizontal="center" vertical="center" wrapText="1"/>
    </xf>
    <xf numFmtId="41" fontId="30" fillId="5" borderId="67" xfId="0" applyNumberFormat="1" applyFont="1" applyFill="1" applyBorder="1" applyAlignment="1">
      <alignment vertical="center" wrapText="1"/>
    </xf>
    <xf numFmtId="41" fontId="17" fillId="5" borderId="67" xfId="0" applyNumberFormat="1" applyFont="1" applyFill="1" applyBorder="1" applyAlignment="1">
      <alignment vertical="center" wrapText="1"/>
    </xf>
    <xf numFmtId="0" fontId="18" fillId="5" borderId="18" xfId="0" applyNumberFormat="1" applyFont="1" applyFill="1" applyBorder="1" applyAlignment="1">
      <alignment horizontal="right" vertical="center" shrinkToFit="1"/>
    </xf>
    <xf numFmtId="0" fontId="18" fillId="5" borderId="36" xfId="0" applyNumberFormat="1" applyFont="1" applyFill="1" applyBorder="1" applyAlignment="1">
      <alignment horizontal="right" vertical="center" shrinkToFit="1"/>
    </xf>
    <xf numFmtId="41" fontId="15" fillId="5" borderId="67" xfId="0" applyNumberFormat="1" applyFont="1" applyFill="1" applyBorder="1" applyAlignment="1">
      <alignment vertical="center" wrapText="1"/>
    </xf>
    <xf numFmtId="41" fontId="15" fillId="5" borderId="5" xfId="1" applyFont="1" applyFill="1" applyBorder="1" applyAlignment="1">
      <alignment vertical="center" shrinkToFit="1"/>
    </xf>
    <xf numFmtId="0" fontId="15" fillId="2" borderId="8" xfId="0" applyFont="1" applyFill="1" applyBorder="1" applyAlignment="1">
      <alignment vertical="center" shrinkToFit="1"/>
    </xf>
    <xf numFmtId="0" fontId="15" fillId="2" borderId="68" xfId="0" applyFont="1" applyFill="1" applyBorder="1" applyAlignment="1">
      <alignment horizontal="center" vertical="center" shrinkToFit="1"/>
    </xf>
    <xf numFmtId="0" fontId="16" fillId="0" borderId="21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6" fillId="0" borderId="22" xfId="0" applyFont="1" applyBorder="1" applyAlignment="1">
      <alignment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1" xfId="0" applyFont="1" applyFill="1" applyBorder="1" applyAlignment="1">
      <alignment vertical="center" wrapText="1"/>
    </xf>
    <xf numFmtId="0" fontId="15" fillId="0" borderId="5" xfId="0" applyFont="1" applyBorder="1" applyAlignment="1">
      <alignment vertical="center"/>
    </xf>
    <xf numFmtId="0" fontId="15" fillId="4" borderId="5" xfId="0" applyFont="1" applyFill="1" applyBorder="1" applyAlignment="1">
      <alignment vertical="center"/>
    </xf>
    <xf numFmtId="49" fontId="16" fillId="0" borderId="2" xfId="0" applyNumberFormat="1" applyFont="1" applyBorder="1" applyAlignment="1">
      <alignment vertical="center" wrapText="1"/>
    </xf>
    <xf numFmtId="49" fontId="16" fillId="0" borderId="3" xfId="0" applyNumberFormat="1" applyFont="1" applyBorder="1" applyAlignment="1">
      <alignment vertical="center" wrapText="1"/>
    </xf>
    <xf numFmtId="49" fontId="16" fillId="0" borderId="1" xfId="0" applyNumberFormat="1" applyFont="1" applyBorder="1" applyAlignment="1">
      <alignment horizontal="left" vertical="center" wrapText="1"/>
    </xf>
    <xf numFmtId="49" fontId="16" fillId="0" borderId="21" xfId="0" applyNumberFormat="1" applyFont="1" applyBorder="1" applyAlignment="1">
      <alignment horizontal="left" vertical="center" wrapText="1"/>
    </xf>
    <xf numFmtId="49" fontId="16" fillId="0" borderId="59" xfId="0" applyNumberFormat="1" applyFont="1" applyBorder="1" applyAlignment="1">
      <alignment horizontal="left" vertical="center" wrapText="1"/>
    </xf>
    <xf numFmtId="49" fontId="16" fillId="0" borderId="60" xfId="0" applyNumberFormat="1" applyFont="1" applyBorder="1" applyAlignment="1">
      <alignment horizontal="left" vertical="center" wrapText="1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21" xfId="0" applyFont="1" applyFill="1" applyBorder="1" applyAlignment="1">
      <alignment vertical="center" wrapText="1"/>
    </xf>
    <xf numFmtId="0" fontId="16" fillId="0" borderId="5" xfId="0" applyFont="1" applyFill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41" fontId="15" fillId="0" borderId="5" xfId="0" applyNumberFormat="1" applyFont="1" applyBorder="1" applyAlignment="1">
      <alignment horizontal="right" vertical="center" shrinkToFit="1"/>
    </xf>
    <xf numFmtId="0" fontId="15" fillId="0" borderId="5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/>
    </xf>
    <xf numFmtId="41" fontId="15" fillId="0" borderId="1" xfId="1" applyFont="1" applyBorder="1" applyAlignment="1">
      <alignment vertical="center" wrapText="1"/>
    </xf>
    <xf numFmtId="9" fontId="15" fillId="0" borderId="1" xfId="1" applyNumberFormat="1" applyFont="1" applyBorder="1" applyAlignment="1">
      <alignment vertical="center"/>
    </xf>
    <xf numFmtId="0" fontId="31" fillId="0" borderId="70" xfId="0" applyFont="1" applyBorder="1" applyAlignment="1">
      <alignment horizontal="center" vertical="center" wrapText="1"/>
    </xf>
    <xf numFmtId="0" fontId="32" fillId="7" borderId="70" xfId="0" applyFont="1" applyFill="1" applyBorder="1" applyAlignment="1">
      <alignment horizontal="center" vertical="center" wrapText="1"/>
    </xf>
    <xf numFmtId="0" fontId="33" fillId="7" borderId="71" xfId="0" applyFont="1" applyFill="1" applyBorder="1" applyAlignment="1">
      <alignment horizontal="center" vertical="center" wrapText="1"/>
    </xf>
    <xf numFmtId="14" fontId="32" fillId="7" borderId="70" xfId="0" applyNumberFormat="1" applyFont="1" applyFill="1" applyBorder="1" applyAlignment="1">
      <alignment horizontal="center" vertical="center" wrapText="1"/>
    </xf>
    <xf numFmtId="0" fontId="32" fillId="7" borderId="70" xfId="0" applyFont="1" applyFill="1" applyBorder="1" applyAlignment="1">
      <alignment horizontal="left" vertical="center" wrapText="1"/>
    </xf>
    <xf numFmtId="3" fontId="33" fillId="7" borderId="70" xfId="0" applyNumberFormat="1" applyFont="1" applyFill="1" applyBorder="1" applyAlignment="1">
      <alignment horizontal="right" vertical="center" wrapText="1"/>
    </xf>
    <xf numFmtId="0" fontId="33" fillId="7" borderId="70" xfId="0" applyFont="1" applyFill="1" applyBorder="1" applyAlignment="1">
      <alignment horizontal="right" vertical="center" wrapText="1"/>
    </xf>
    <xf numFmtId="178" fontId="33" fillId="7" borderId="70" xfId="0" applyNumberFormat="1" applyFont="1" applyFill="1" applyBorder="1" applyAlignment="1">
      <alignment horizontal="right" vertical="center" wrapText="1"/>
    </xf>
    <xf numFmtId="0" fontId="32" fillId="8" borderId="72" xfId="0" applyFont="1" applyFill="1" applyBorder="1" applyAlignment="1">
      <alignment horizontal="center" vertical="center" wrapText="1"/>
    </xf>
    <xf numFmtId="0" fontId="33" fillId="8" borderId="73" xfId="0" applyFont="1" applyFill="1" applyBorder="1" applyAlignment="1">
      <alignment horizontal="center" vertical="center" wrapText="1"/>
    </xf>
    <xf numFmtId="14" fontId="32" fillId="8" borderId="72" xfId="0" applyNumberFormat="1" applyFont="1" applyFill="1" applyBorder="1" applyAlignment="1">
      <alignment horizontal="center" vertical="center" wrapText="1"/>
    </xf>
    <xf numFmtId="0" fontId="32" fillId="8" borderId="72" xfId="0" applyFont="1" applyFill="1" applyBorder="1" applyAlignment="1">
      <alignment horizontal="left" vertical="center" wrapText="1"/>
    </xf>
    <xf numFmtId="3" fontId="33" fillId="8" borderId="72" xfId="0" applyNumberFormat="1" applyFont="1" applyFill="1" applyBorder="1" applyAlignment="1">
      <alignment horizontal="right" vertical="center" wrapText="1"/>
    </xf>
    <xf numFmtId="0" fontId="33" fillId="8" borderId="72" xfId="0" applyFont="1" applyFill="1" applyBorder="1" applyAlignment="1">
      <alignment horizontal="right" vertical="center" wrapText="1"/>
    </xf>
    <xf numFmtId="178" fontId="33" fillId="8" borderId="72" xfId="0" applyNumberFormat="1" applyFont="1" applyFill="1" applyBorder="1" applyAlignment="1">
      <alignment horizontal="right" vertical="center" wrapText="1"/>
    </xf>
    <xf numFmtId="0" fontId="32" fillId="7" borderId="72" xfId="0" applyFont="1" applyFill="1" applyBorder="1" applyAlignment="1">
      <alignment horizontal="center" vertical="center" wrapText="1"/>
    </xf>
    <xf numFmtId="0" fontId="33" fillId="7" borderId="73" xfId="0" applyFont="1" applyFill="1" applyBorder="1" applyAlignment="1">
      <alignment horizontal="center" vertical="center" wrapText="1"/>
    </xf>
    <xf numFmtId="14" fontId="32" fillId="7" borderId="72" xfId="0" applyNumberFormat="1" applyFont="1" applyFill="1" applyBorder="1" applyAlignment="1">
      <alignment horizontal="center" vertical="center" wrapText="1"/>
    </xf>
    <xf numFmtId="0" fontId="32" fillId="7" borderId="72" xfId="0" applyFont="1" applyFill="1" applyBorder="1" applyAlignment="1">
      <alignment horizontal="left" vertical="center" wrapText="1"/>
    </xf>
    <xf numFmtId="3" fontId="33" fillId="7" borderId="72" xfId="0" applyNumberFormat="1" applyFont="1" applyFill="1" applyBorder="1" applyAlignment="1">
      <alignment horizontal="right" vertical="center" wrapText="1"/>
    </xf>
    <xf numFmtId="0" fontId="33" fillId="7" borderId="72" xfId="0" applyFont="1" applyFill="1" applyBorder="1" applyAlignment="1">
      <alignment horizontal="right" vertical="center" wrapText="1"/>
    </xf>
    <xf numFmtId="178" fontId="33" fillId="7" borderId="72" xfId="0" applyNumberFormat="1" applyFont="1" applyFill="1" applyBorder="1" applyAlignment="1">
      <alignment horizontal="right" vertical="center" wrapText="1"/>
    </xf>
    <xf numFmtId="0" fontId="33" fillId="7" borderId="72" xfId="0" applyFont="1" applyFill="1" applyBorder="1" applyAlignment="1">
      <alignment horizontal="center" vertical="center" wrapText="1"/>
    </xf>
    <xf numFmtId="0" fontId="34" fillId="8" borderId="72" xfId="0" applyFont="1" applyFill="1" applyBorder="1" applyAlignment="1">
      <alignment horizontal="center" vertical="center" wrapText="1"/>
    </xf>
    <xf numFmtId="3" fontId="34" fillId="8" borderId="72" xfId="0" applyNumberFormat="1" applyFont="1" applyFill="1" applyBorder="1" applyAlignment="1">
      <alignment horizontal="right" vertical="center" wrapText="1"/>
    </xf>
    <xf numFmtId="178" fontId="34" fillId="8" borderId="72" xfId="0" applyNumberFormat="1" applyFont="1" applyFill="1" applyBorder="1" applyAlignment="1">
      <alignment horizontal="right" vertical="center" wrapText="1"/>
    </xf>
    <xf numFmtId="0" fontId="34" fillId="8" borderId="72" xfId="0" applyFont="1" applyFill="1" applyBorder="1" applyAlignment="1">
      <alignment horizontal="right" vertical="center" wrapText="1"/>
    </xf>
    <xf numFmtId="0" fontId="33" fillId="8" borderId="72" xfId="0" applyFont="1" applyFill="1" applyBorder="1" applyAlignment="1">
      <alignment horizontal="center" vertical="center" wrapText="1"/>
    </xf>
    <xf numFmtId="0" fontId="34" fillId="7" borderId="72" xfId="0" applyFont="1" applyFill="1" applyBorder="1" applyAlignment="1">
      <alignment horizontal="center" vertical="center" wrapText="1"/>
    </xf>
    <xf numFmtId="3" fontId="34" fillId="7" borderId="72" xfId="0" applyNumberFormat="1" applyFont="1" applyFill="1" applyBorder="1" applyAlignment="1">
      <alignment horizontal="right" vertical="center" wrapText="1"/>
    </xf>
    <xf numFmtId="0" fontId="34" fillId="7" borderId="72" xfId="0" applyFont="1" applyFill="1" applyBorder="1" applyAlignment="1">
      <alignment horizontal="right" vertical="center" wrapText="1"/>
    </xf>
    <xf numFmtId="178" fontId="34" fillId="7" borderId="72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34" fillId="7" borderId="70" xfId="0" applyFont="1" applyFill="1" applyBorder="1" applyAlignment="1">
      <alignment horizontal="center" vertical="center" wrapText="1"/>
    </xf>
    <xf numFmtId="0" fontId="33" fillId="7" borderId="70" xfId="0" applyFont="1" applyFill="1" applyBorder="1" applyAlignment="1">
      <alignment horizontal="left" vertical="center" wrapText="1"/>
    </xf>
    <xf numFmtId="179" fontId="33" fillId="7" borderId="70" xfId="0" applyNumberFormat="1" applyFont="1" applyFill="1" applyBorder="1" applyAlignment="1">
      <alignment horizontal="right" vertical="center" wrapText="1"/>
    </xf>
    <xf numFmtId="179" fontId="34" fillId="8" borderId="72" xfId="0" applyNumberFormat="1" applyFont="1" applyFill="1" applyBorder="1" applyAlignment="1">
      <alignment horizontal="right" vertical="center" wrapText="1"/>
    </xf>
    <xf numFmtId="0" fontId="33" fillId="7" borderId="72" xfId="0" applyFont="1" applyFill="1" applyBorder="1" applyAlignment="1">
      <alignment horizontal="left" vertical="center" wrapText="1"/>
    </xf>
    <xf numFmtId="179" fontId="33" fillId="7" borderId="72" xfId="0" applyNumberFormat="1" applyFont="1" applyFill="1" applyBorder="1" applyAlignment="1">
      <alignment horizontal="right" vertical="center" wrapText="1"/>
    </xf>
    <xf numFmtId="0" fontId="33" fillId="8" borderId="72" xfId="0" applyFont="1" applyFill="1" applyBorder="1" applyAlignment="1">
      <alignment horizontal="left" vertical="center" wrapText="1"/>
    </xf>
    <xf numFmtId="179" fontId="33" fillId="8" borderId="72" xfId="0" applyNumberFormat="1" applyFont="1" applyFill="1" applyBorder="1" applyAlignment="1">
      <alignment horizontal="right" vertical="center" wrapText="1"/>
    </xf>
    <xf numFmtId="179" fontId="34" fillId="7" borderId="72" xfId="0" applyNumberFormat="1" applyFont="1" applyFill="1" applyBorder="1" applyAlignment="1">
      <alignment horizontal="right" vertical="center" wrapText="1"/>
    </xf>
    <xf numFmtId="0" fontId="35" fillId="0" borderId="70" xfId="0" applyFont="1" applyBorder="1" applyAlignment="1">
      <alignment horizontal="center" vertical="center" wrapText="1"/>
    </xf>
    <xf numFmtId="178" fontId="35" fillId="0" borderId="70" xfId="0" applyNumberFormat="1" applyFont="1" applyBorder="1" applyAlignment="1">
      <alignment horizontal="right" vertical="center" wrapText="1"/>
    </xf>
    <xf numFmtId="0" fontId="13" fillId="0" borderId="54" xfId="3" applyFont="1" applyBorder="1" applyAlignment="1">
      <alignment horizontal="center" vertical="center" wrapText="1"/>
    </xf>
    <xf numFmtId="0" fontId="13" fillId="0" borderId="25" xfId="3" applyFont="1" applyBorder="1" applyAlignment="1">
      <alignment horizontal="center" vertical="center" wrapText="1"/>
    </xf>
    <xf numFmtId="0" fontId="0" fillId="0" borderId="0" xfId="0"/>
    <xf numFmtId="0" fontId="13" fillId="0" borderId="42" xfId="3" applyFont="1" applyBorder="1" applyAlignment="1">
      <alignment horizontal="center" vertical="center" wrapText="1"/>
    </xf>
    <xf numFmtId="0" fontId="16" fillId="0" borderId="22" xfId="0" applyFont="1" applyBorder="1" applyAlignment="1">
      <alignment horizontal="left" vertical="center" wrapText="1"/>
    </xf>
    <xf numFmtId="0" fontId="16" fillId="0" borderId="21" xfId="0" applyFont="1" applyBorder="1" applyAlignment="1">
      <alignment vertical="center" wrapText="1"/>
    </xf>
    <xf numFmtId="0" fontId="16" fillId="0" borderId="22" xfId="0" applyFont="1" applyBorder="1" applyAlignment="1">
      <alignment vertical="center" wrapText="1"/>
    </xf>
    <xf numFmtId="0" fontId="16" fillId="4" borderId="22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15" fillId="0" borderId="5" xfId="0" applyFont="1" applyBorder="1" applyAlignment="1">
      <alignment vertical="center"/>
    </xf>
    <xf numFmtId="0" fontId="15" fillId="4" borderId="5" xfId="0" applyFont="1" applyFill="1" applyBorder="1" applyAlignment="1">
      <alignment vertical="center"/>
    </xf>
    <xf numFmtId="0" fontId="15" fillId="4" borderId="6" xfId="0" applyFont="1" applyFill="1" applyBorder="1" applyAlignment="1">
      <alignment vertical="center"/>
    </xf>
    <xf numFmtId="0" fontId="15" fillId="2" borderId="17" xfId="0" applyFont="1" applyFill="1" applyBorder="1" applyAlignment="1">
      <alignment horizontal="center" vertical="center" wrapText="1"/>
    </xf>
    <xf numFmtId="0" fontId="36" fillId="0" borderId="74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3" fillId="8" borderId="71" xfId="0" applyFont="1" applyFill="1" applyBorder="1" applyAlignment="1">
      <alignment horizontal="center" vertical="center" wrapText="1"/>
    </xf>
    <xf numFmtId="0" fontId="33" fillId="8" borderId="70" xfId="0" applyFont="1" applyFill="1" applyBorder="1" applyAlignment="1">
      <alignment horizontal="center" vertical="center" wrapText="1"/>
    </xf>
    <xf numFmtId="0" fontId="29" fillId="0" borderId="45" xfId="0" applyFont="1" applyBorder="1" applyAlignment="1">
      <alignment horizontal="center"/>
    </xf>
    <xf numFmtId="0" fontId="29" fillId="0" borderId="20" xfId="0" applyFont="1" applyBorder="1" applyAlignment="1">
      <alignment horizontal="center"/>
    </xf>
    <xf numFmtId="41" fontId="13" fillId="0" borderId="20" xfId="1" applyFont="1" applyBorder="1" applyAlignment="1">
      <alignment horizontal="right" vertical="center" wrapText="1"/>
    </xf>
    <xf numFmtId="0" fontId="28" fillId="0" borderId="47" xfId="3" applyFont="1" applyBorder="1" applyAlignment="1">
      <alignment horizontal="left" vertical="center"/>
    </xf>
    <xf numFmtId="41" fontId="13" fillId="0" borderId="51" xfId="1" applyFont="1" applyBorder="1" applyAlignment="1">
      <alignment horizontal="right" vertical="center" wrapText="1"/>
    </xf>
    <xf numFmtId="41" fontId="39" fillId="0" borderId="20" xfId="1" applyFont="1" applyBorder="1" applyAlignment="1">
      <alignment vertical="center"/>
    </xf>
    <xf numFmtId="41" fontId="39" fillId="0" borderId="20" xfId="1" applyFont="1" applyBorder="1" applyAlignment="1">
      <alignment horizontal="right" vertical="center"/>
    </xf>
    <xf numFmtId="41" fontId="13" fillId="0" borderId="51" xfId="1" applyFont="1" applyBorder="1" applyAlignment="1">
      <alignment horizontal="center" vertical="center" wrapText="1"/>
    </xf>
    <xf numFmtId="176" fontId="20" fillId="0" borderId="1" xfId="0" applyNumberFormat="1" applyFont="1" applyFill="1" applyBorder="1" applyAlignment="1">
      <alignment vertical="center" wrapText="1"/>
    </xf>
    <xf numFmtId="177" fontId="20" fillId="0" borderId="1" xfId="0" applyNumberFormat="1" applyFont="1" applyFill="1" applyBorder="1" applyAlignment="1">
      <alignment vertical="center" wrapText="1"/>
    </xf>
    <xf numFmtId="9" fontId="20" fillId="0" borderId="1" xfId="0" applyNumberFormat="1" applyFont="1" applyBorder="1" applyAlignment="1">
      <alignment vertical="center" wrapText="1"/>
    </xf>
    <xf numFmtId="177" fontId="20" fillId="0" borderId="21" xfId="0" applyNumberFormat="1" applyFont="1" applyFill="1" applyBorder="1" applyAlignment="1">
      <alignment vertical="center" wrapText="1"/>
    </xf>
    <xf numFmtId="176" fontId="20" fillId="0" borderId="1" xfId="0" applyNumberFormat="1" applyFont="1" applyBorder="1" applyAlignment="1">
      <alignment vertical="center" wrapText="1"/>
    </xf>
    <xf numFmtId="176" fontId="20" fillId="5" borderId="1" xfId="0" applyNumberFormat="1" applyFont="1" applyFill="1" applyBorder="1" applyAlignment="1">
      <alignment vertical="center" wrapText="1"/>
    </xf>
    <xf numFmtId="9" fontId="20" fillId="5" borderId="21" xfId="0" applyNumberFormat="1" applyFont="1" applyFill="1" applyBorder="1" applyAlignment="1">
      <alignment vertical="center" wrapText="1"/>
    </xf>
    <xf numFmtId="176" fontId="20" fillId="4" borderId="1" xfId="0" applyNumberFormat="1" applyFont="1" applyFill="1" applyBorder="1" applyAlignment="1">
      <alignment vertical="center" wrapText="1"/>
    </xf>
    <xf numFmtId="9" fontId="20" fillId="4" borderId="1" xfId="0" applyNumberFormat="1" applyFont="1" applyFill="1" applyBorder="1" applyAlignment="1">
      <alignment vertical="center" wrapText="1"/>
    </xf>
    <xf numFmtId="176" fontId="20" fillId="6" borderId="1" xfId="0" applyNumberFormat="1" applyFont="1" applyFill="1" applyBorder="1" applyAlignment="1">
      <alignment vertical="center" wrapText="1"/>
    </xf>
    <xf numFmtId="9" fontId="20" fillId="6" borderId="21" xfId="0" applyNumberFormat="1" applyFont="1" applyFill="1" applyBorder="1" applyAlignment="1">
      <alignment vertical="center" wrapText="1"/>
    </xf>
    <xf numFmtId="176" fontId="16" fillId="0" borderId="1" xfId="0" applyNumberFormat="1" applyFont="1" applyBorder="1" applyAlignment="1">
      <alignment vertical="center" wrapText="1"/>
    </xf>
    <xf numFmtId="9" fontId="16" fillId="0" borderId="1" xfId="0" applyNumberFormat="1" applyFont="1" applyBorder="1" applyAlignment="1">
      <alignment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22" xfId="0" applyFont="1" applyBorder="1" applyAlignment="1">
      <alignment horizontal="left" vertical="center" shrinkToFit="1"/>
    </xf>
    <xf numFmtId="176" fontId="16" fillId="0" borderId="1" xfId="0" applyNumberFormat="1" applyFont="1" applyFill="1" applyBorder="1" applyAlignment="1">
      <alignment vertical="center" wrapText="1"/>
    </xf>
    <xf numFmtId="9" fontId="20" fillId="0" borderId="21" xfId="0" applyNumberFormat="1" applyFont="1" applyFill="1" applyBorder="1" applyAlignment="1">
      <alignment vertical="center" wrapText="1"/>
    </xf>
    <xf numFmtId="41" fontId="20" fillId="5" borderId="1" xfId="0" applyNumberFormat="1" applyFont="1" applyFill="1" applyBorder="1" applyAlignment="1">
      <alignment vertical="center" wrapText="1"/>
    </xf>
    <xf numFmtId="0" fontId="16" fillId="4" borderId="21" xfId="0" applyFont="1" applyFill="1" applyBorder="1" applyAlignment="1">
      <alignment vertical="center" wrapText="1"/>
    </xf>
    <xf numFmtId="9" fontId="20" fillId="4" borderId="1" xfId="10" applyFont="1" applyFill="1" applyBorder="1" applyAlignment="1">
      <alignment vertical="center" wrapText="1"/>
    </xf>
    <xf numFmtId="0" fontId="16" fillId="0" borderId="1" xfId="0" applyFont="1" applyBorder="1" applyAlignment="1">
      <alignment horizontal="left" vertical="center" shrinkToFit="1"/>
    </xf>
    <xf numFmtId="9" fontId="16" fillId="5" borderId="21" xfId="0" applyNumberFormat="1" applyFont="1" applyFill="1" applyBorder="1" applyAlignment="1">
      <alignment vertical="center" wrapText="1"/>
    </xf>
    <xf numFmtId="9" fontId="16" fillId="0" borderId="1" xfId="10" applyFont="1" applyBorder="1" applyAlignment="1">
      <alignment vertical="center" wrapText="1"/>
    </xf>
    <xf numFmtId="0" fontId="15" fillId="0" borderId="0" xfId="0" applyFont="1" applyAlignment="1">
      <alignment vertical="center" shrinkToFit="1"/>
    </xf>
    <xf numFmtId="41" fontId="15" fillId="0" borderId="0" xfId="1" applyFont="1" applyAlignment="1">
      <alignment vertical="center"/>
    </xf>
    <xf numFmtId="0" fontId="16" fillId="5" borderId="1" xfId="0" applyFont="1" applyFill="1" applyBorder="1" applyAlignment="1">
      <alignment vertical="center" wrapText="1"/>
    </xf>
    <xf numFmtId="41" fontId="16" fillId="5" borderId="1" xfId="1" applyFont="1" applyFill="1" applyBorder="1" applyAlignment="1">
      <alignment vertical="center" wrapText="1"/>
    </xf>
    <xf numFmtId="9" fontId="20" fillId="0" borderId="21" xfId="10" applyFont="1" applyFill="1" applyBorder="1" applyAlignment="1">
      <alignment vertical="center" wrapText="1"/>
    </xf>
    <xf numFmtId="9" fontId="20" fillId="4" borderId="21" xfId="1" applyNumberFormat="1" applyFont="1" applyFill="1" applyBorder="1" applyAlignment="1">
      <alignment vertical="center" wrapText="1"/>
    </xf>
    <xf numFmtId="0" fontId="16" fillId="0" borderId="2" xfId="0" applyFont="1" applyFill="1" applyBorder="1" applyAlignment="1">
      <alignment vertical="center" wrapText="1"/>
    </xf>
    <xf numFmtId="0" fontId="16" fillId="0" borderId="22" xfId="0" applyFont="1" applyFill="1" applyBorder="1" applyAlignment="1">
      <alignment vertical="center" shrinkToFit="1"/>
    </xf>
    <xf numFmtId="41" fontId="16" fillId="5" borderId="2" xfId="0" applyNumberFormat="1" applyFont="1" applyFill="1" applyBorder="1" applyAlignment="1">
      <alignment vertical="center" wrapText="1"/>
    </xf>
    <xf numFmtId="41" fontId="16" fillId="5" borderId="2" xfId="1" applyFont="1" applyFill="1" applyBorder="1" applyAlignment="1">
      <alignment vertical="center" wrapText="1"/>
    </xf>
    <xf numFmtId="9" fontId="16" fillId="5" borderId="21" xfId="10" applyFont="1" applyFill="1" applyBorder="1" applyAlignment="1">
      <alignment vertical="center" wrapText="1"/>
    </xf>
    <xf numFmtId="9" fontId="20" fillId="6" borderId="1" xfId="0" applyNumberFormat="1" applyFont="1" applyFill="1" applyBorder="1" applyAlignment="1">
      <alignment vertical="center" wrapText="1"/>
    </xf>
    <xf numFmtId="0" fontId="16" fillId="0" borderId="2" xfId="0" applyFont="1" applyFill="1" applyBorder="1" applyAlignment="1">
      <alignment vertical="center" shrinkToFit="1"/>
    </xf>
    <xf numFmtId="0" fontId="16" fillId="0" borderId="1" xfId="0" applyFont="1" applyFill="1" applyBorder="1" applyAlignment="1">
      <alignment horizontal="left" vertical="center" wrapText="1"/>
    </xf>
    <xf numFmtId="41" fontId="20" fillId="5" borderId="2" xfId="1" applyFont="1" applyFill="1" applyBorder="1" applyAlignment="1">
      <alignment vertical="center" wrapText="1"/>
    </xf>
    <xf numFmtId="41" fontId="16" fillId="5" borderId="75" xfId="1" applyFont="1" applyFill="1" applyBorder="1" applyAlignment="1">
      <alignment vertical="center" wrapText="1"/>
    </xf>
    <xf numFmtId="41" fontId="16" fillId="5" borderId="1" xfId="0" applyNumberFormat="1" applyFont="1" applyFill="1" applyBorder="1" applyAlignment="1">
      <alignment vertical="center" wrapText="1"/>
    </xf>
    <xf numFmtId="41" fontId="17" fillId="4" borderId="1" xfId="0" applyNumberFormat="1" applyFont="1" applyFill="1" applyBorder="1" applyAlignment="1">
      <alignment vertical="center"/>
    </xf>
    <xf numFmtId="9" fontId="16" fillId="5" borderId="1" xfId="0" applyNumberFormat="1" applyFont="1" applyFill="1" applyBorder="1" applyAlignment="1">
      <alignment vertical="center" wrapText="1"/>
    </xf>
    <xf numFmtId="176" fontId="16" fillId="5" borderId="1" xfId="0" applyNumberFormat="1" applyFont="1" applyFill="1" applyBorder="1" applyAlignment="1">
      <alignment vertical="center" wrapText="1"/>
    </xf>
    <xf numFmtId="0" fontId="15" fillId="5" borderId="1" xfId="0" applyFont="1" applyFill="1" applyBorder="1" applyAlignment="1">
      <alignment vertical="center"/>
    </xf>
    <xf numFmtId="41" fontId="15" fillId="5" borderId="1" xfId="0" applyNumberFormat="1" applyFont="1" applyFill="1" applyBorder="1" applyAlignment="1">
      <alignment vertical="center"/>
    </xf>
    <xf numFmtId="9" fontId="15" fillId="5" borderId="1" xfId="0" applyNumberFormat="1" applyFont="1" applyFill="1" applyBorder="1" applyAlignment="1">
      <alignment vertical="center"/>
    </xf>
    <xf numFmtId="0" fontId="14" fillId="0" borderId="22" xfId="0" applyFont="1" applyBorder="1" applyAlignment="1">
      <alignment vertical="center"/>
    </xf>
    <xf numFmtId="0" fontId="0" fillId="0" borderId="22" xfId="0" applyBorder="1"/>
    <xf numFmtId="0" fontId="0" fillId="0" borderId="1" xfId="0" applyBorder="1"/>
    <xf numFmtId="41" fontId="40" fillId="0" borderId="1" xfId="1" applyFont="1" applyBorder="1"/>
    <xf numFmtId="9" fontId="20" fillId="5" borderId="1" xfId="0" applyNumberFormat="1" applyFont="1" applyFill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41" fillId="0" borderId="0" xfId="0" applyFont="1" applyAlignment="1">
      <alignment vertical="center"/>
    </xf>
    <xf numFmtId="41" fontId="17" fillId="0" borderId="5" xfId="1" applyFont="1" applyBorder="1" applyAlignment="1">
      <alignment vertical="center"/>
    </xf>
    <xf numFmtId="41" fontId="17" fillId="0" borderId="5" xfId="1" applyNumberFormat="1" applyFont="1" applyBorder="1" applyAlignment="1">
      <alignment vertical="center"/>
    </xf>
    <xf numFmtId="41" fontId="15" fillId="5" borderId="87" xfId="0" applyNumberFormat="1" applyFont="1" applyFill="1" applyBorder="1" applyAlignment="1">
      <alignment horizontal="right" vertical="center"/>
    </xf>
    <xf numFmtId="0" fontId="15" fillId="5" borderId="87" xfId="0" applyFont="1" applyFill="1" applyBorder="1" applyAlignment="1">
      <alignment horizontal="center" vertical="center"/>
    </xf>
    <xf numFmtId="41" fontId="15" fillId="5" borderId="88" xfId="0" applyNumberFormat="1" applyFont="1" applyFill="1" applyBorder="1" applyAlignment="1">
      <alignment vertical="center"/>
    </xf>
    <xf numFmtId="41" fontId="17" fillId="4" borderId="5" xfId="1" applyNumberFormat="1" applyFont="1" applyFill="1" applyBorder="1" applyAlignment="1">
      <alignment vertical="center"/>
    </xf>
    <xf numFmtId="41" fontId="17" fillId="4" borderId="6" xfId="1" applyNumberFormat="1" applyFont="1" applyFill="1" applyBorder="1" applyAlignment="1">
      <alignment vertical="center"/>
    </xf>
    <xf numFmtId="41" fontId="17" fillId="4" borderId="6" xfId="1" applyFont="1" applyFill="1" applyBorder="1" applyAlignment="1">
      <alignment vertical="center"/>
    </xf>
    <xf numFmtId="41" fontId="15" fillId="4" borderId="6" xfId="1" applyFont="1" applyFill="1" applyBorder="1" applyAlignment="1">
      <alignment vertical="center"/>
    </xf>
    <xf numFmtId="41" fontId="15" fillId="4" borderId="87" xfId="0" applyNumberFormat="1" applyFont="1" applyFill="1" applyBorder="1" applyAlignment="1">
      <alignment horizontal="right" vertical="center"/>
    </xf>
    <xf numFmtId="0" fontId="15" fillId="4" borderId="87" xfId="0" applyFont="1" applyFill="1" applyBorder="1" applyAlignment="1">
      <alignment horizontal="center" vertical="center"/>
    </xf>
    <xf numFmtId="41" fontId="17" fillId="4" borderId="88" xfId="0" applyNumberFormat="1" applyFont="1" applyFill="1" applyBorder="1" applyAlignment="1">
      <alignment vertical="center"/>
    </xf>
    <xf numFmtId="41" fontId="15" fillId="0" borderId="6" xfId="1" applyFont="1" applyBorder="1" applyAlignment="1">
      <alignment vertical="center"/>
    </xf>
    <xf numFmtId="41" fontId="17" fillId="5" borderId="6" xfId="1" applyNumberFormat="1" applyFont="1" applyFill="1" applyBorder="1" applyAlignment="1">
      <alignment vertical="center"/>
    </xf>
    <xf numFmtId="0" fontId="15" fillId="0" borderId="6" xfId="0" applyFont="1" applyBorder="1" applyAlignment="1">
      <alignment vertical="center" wrapText="1"/>
    </xf>
    <xf numFmtId="0" fontId="15" fillId="0" borderId="87" xfId="0" applyNumberFormat="1" applyFont="1" applyBorder="1" applyAlignment="1">
      <alignment horizontal="right" vertical="center" wrapText="1"/>
    </xf>
    <xf numFmtId="0" fontId="15" fillId="0" borderId="87" xfId="0" applyFont="1" applyBorder="1" applyAlignment="1">
      <alignment horizontal="center" vertical="center" wrapText="1"/>
    </xf>
    <xf numFmtId="41" fontId="17" fillId="0" borderId="88" xfId="0" applyNumberFormat="1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66" xfId="0" applyFont="1" applyBorder="1" applyAlignment="1">
      <alignment vertical="center" wrapText="1"/>
    </xf>
    <xf numFmtId="0" fontId="15" fillId="0" borderId="87" xfId="0" applyNumberFormat="1" applyFont="1" applyBorder="1" applyAlignment="1">
      <alignment horizontal="right" vertical="center" shrinkToFit="1"/>
    </xf>
    <xf numFmtId="41" fontId="17" fillId="5" borderId="88" xfId="0" applyNumberFormat="1" applyFont="1" applyFill="1" applyBorder="1" applyAlignment="1">
      <alignment vertical="center" wrapText="1"/>
    </xf>
    <xf numFmtId="41" fontId="15" fillId="5" borderId="9" xfId="1" applyFont="1" applyFill="1" applyBorder="1" applyAlignment="1">
      <alignment vertical="center"/>
    </xf>
    <xf numFmtId="0" fontId="15" fillId="0" borderId="37" xfId="0" applyFont="1" applyBorder="1" applyAlignment="1">
      <alignment vertical="center" wrapText="1"/>
    </xf>
    <xf numFmtId="41" fontId="15" fillId="0" borderId="66" xfId="1" applyFont="1" applyBorder="1" applyAlignment="1">
      <alignment vertical="center"/>
    </xf>
    <xf numFmtId="41" fontId="15" fillId="5" borderId="66" xfId="1" applyFont="1" applyFill="1" applyBorder="1" applyAlignment="1">
      <alignment vertical="center"/>
    </xf>
    <xf numFmtId="41" fontId="15" fillId="5" borderId="6" xfId="1" applyNumberFormat="1" applyFont="1" applyFill="1" applyBorder="1" applyAlignment="1">
      <alignment vertical="center"/>
    </xf>
    <xf numFmtId="41" fontId="15" fillId="0" borderId="17" xfId="1" applyFont="1" applyBorder="1" applyAlignment="1">
      <alignment vertical="center"/>
    </xf>
    <xf numFmtId="41" fontId="15" fillId="5" borderId="17" xfId="1" applyFont="1" applyFill="1" applyBorder="1" applyAlignment="1">
      <alignment vertical="center"/>
    </xf>
    <xf numFmtId="41" fontId="15" fillId="0" borderId="37" xfId="1" applyFont="1" applyBorder="1" applyAlignment="1">
      <alignment vertical="center"/>
    </xf>
    <xf numFmtId="41" fontId="15" fillId="0" borderId="88" xfId="0" applyNumberFormat="1" applyFont="1" applyBorder="1" applyAlignment="1">
      <alignment vertical="center" wrapText="1"/>
    </xf>
    <xf numFmtId="41" fontId="15" fillId="0" borderId="87" xfId="0" applyNumberFormat="1" applyFont="1" applyBorder="1" applyAlignment="1">
      <alignment horizontal="right" vertical="center" wrapText="1"/>
    </xf>
    <xf numFmtId="41" fontId="15" fillId="0" borderId="18" xfId="0" applyNumberFormat="1" applyFont="1" applyBorder="1" applyAlignment="1">
      <alignment horizontal="right" vertical="center" wrapText="1"/>
    </xf>
    <xf numFmtId="41" fontId="15" fillId="0" borderId="87" xfId="0" applyNumberFormat="1" applyFont="1" applyBorder="1" applyAlignment="1">
      <alignment horizontal="right" vertical="center" shrinkToFit="1"/>
    </xf>
    <xf numFmtId="0" fontId="15" fillId="0" borderId="12" xfId="0" applyFont="1" applyBorder="1" applyAlignment="1">
      <alignment vertical="center"/>
    </xf>
    <xf numFmtId="41" fontId="15" fillId="0" borderId="57" xfId="0" applyNumberFormat="1" applyFont="1" applyBorder="1" applyAlignment="1">
      <alignment horizontal="right" vertical="center" wrapText="1"/>
    </xf>
    <xf numFmtId="0" fontId="15" fillId="0" borderId="6" xfId="0" applyFont="1" applyBorder="1" applyAlignment="1">
      <alignment vertical="center"/>
    </xf>
    <xf numFmtId="0" fontId="15" fillId="0" borderId="87" xfId="0" applyFont="1" applyBorder="1" applyAlignment="1">
      <alignment vertical="center"/>
    </xf>
    <xf numFmtId="41" fontId="17" fillId="0" borderId="88" xfId="0" applyNumberFormat="1" applyFont="1" applyBorder="1" applyAlignment="1">
      <alignment vertical="center"/>
    </xf>
    <xf numFmtId="0" fontId="15" fillId="0" borderId="6" xfId="0" applyFont="1" applyBorder="1" applyAlignment="1">
      <alignment horizontal="left" vertical="center"/>
    </xf>
    <xf numFmtId="0" fontId="15" fillId="0" borderId="87" xfId="0" applyFont="1" applyBorder="1" applyAlignment="1">
      <alignment horizontal="left" vertical="center"/>
    </xf>
    <xf numFmtId="41" fontId="15" fillId="0" borderId="88" xfId="0" applyNumberFormat="1" applyFont="1" applyBorder="1" applyAlignment="1">
      <alignment vertical="center"/>
    </xf>
    <xf numFmtId="0" fontId="15" fillId="0" borderId="87" xfId="0" applyFont="1" applyBorder="1" applyAlignment="1">
      <alignment horizontal="right" vertical="center" shrinkToFit="1"/>
    </xf>
    <xf numFmtId="0" fontId="15" fillId="0" borderId="89" xfId="0" applyFont="1" applyBorder="1" applyAlignment="1">
      <alignment horizontal="center" vertical="center" wrapText="1"/>
    </xf>
    <xf numFmtId="41" fontId="15" fillId="0" borderId="90" xfId="0" applyNumberFormat="1" applyFont="1" applyBorder="1" applyAlignment="1">
      <alignment vertical="center" wrapText="1"/>
    </xf>
    <xf numFmtId="41" fontId="17" fillId="0" borderId="92" xfId="1" applyNumberFormat="1" applyFont="1" applyBorder="1" applyAlignment="1">
      <alignment vertical="center"/>
    </xf>
    <xf numFmtId="41" fontId="17" fillId="0" borderId="92" xfId="1" applyFont="1" applyBorder="1" applyAlignment="1">
      <alignment vertical="center"/>
    </xf>
    <xf numFmtId="41" fontId="17" fillId="4" borderId="92" xfId="1" applyNumberFormat="1" applyFont="1" applyFill="1" applyBorder="1" applyAlignment="1">
      <alignment vertical="center"/>
    </xf>
    <xf numFmtId="41" fontId="17" fillId="4" borderId="91" xfId="1" applyFont="1" applyFill="1" applyBorder="1" applyAlignment="1">
      <alignment vertical="center"/>
    </xf>
    <xf numFmtId="41" fontId="15" fillId="4" borderId="91" xfId="0" applyNumberFormat="1" applyFont="1" applyFill="1" applyBorder="1" applyAlignment="1">
      <alignment vertical="center"/>
    </xf>
    <xf numFmtId="41" fontId="15" fillId="5" borderId="92" xfId="1" applyFont="1" applyFill="1" applyBorder="1" applyAlignment="1">
      <alignment vertical="center"/>
    </xf>
    <xf numFmtId="41" fontId="15" fillId="5" borderId="91" xfId="1" applyNumberFormat="1" applyFont="1" applyFill="1" applyBorder="1" applyAlignment="1">
      <alignment vertical="center"/>
    </xf>
    <xf numFmtId="0" fontId="15" fillId="5" borderId="91" xfId="0" applyFont="1" applyFill="1" applyBorder="1" applyAlignment="1">
      <alignment vertical="center"/>
    </xf>
    <xf numFmtId="41" fontId="15" fillId="5" borderId="10" xfId="0" applyNumberFormat="1" applyFont="1" applyFill="1" applyBorder="1" applyAlignment="1">
      <alignment vertical="center" wrapText="1"/>
    </xf>
    <xf numFmtId="0" fontId="15" fillId="5" borderId="92" xfId="0" applyFont="1" applyFill="1" applyBorder="1" applyAlignment="1">
      <alignment vertical="center"/>
    </xf>
    <xf numFmtId="41" fontId="15" fillId="5" borderId="92" xfId="1" applyNumberFormat="1" applyFont="1" applyFill="1" applyBorder="1" applyAlignment="1">
      <alignment vertical="center"/>
    </xf>
    <xf numFmtId="41" fontId="15" fillId="5" borderId="91" xfId="1" applyFont="1" applyFill="1" applyBorder="1" applyAlignment="1">
      <alignment vertical="center"/>
    </xf>
    <xf numFmtId="41" fontId="17" fillId="5" borderId="87" xfId="0" applyNumberFormat="1" applyFont="1" applyFill="1" applyBorder="1" applyAlignment="1">
      <alignment vertical="center"/>
    </xf>
    <xf numFmtId="41" fontId="17" fillId="5" borderId="10" xfId="0" applyNumberFormat="1" applyFont="1" applyFill="1" applyBorder="1" applyAlignment="1">
      <alignment vertical="center"/>
    </xf>
    <xf numFmtId="0" fontId="15" fillId="5" borderId="9" xfId="0" applyFont="1" applyFill="1" applyBorder="1" applyAlignment="1">
      <alignment vertical="center"/>
    </xf>
    <xf numFmtId="41" fontId="15" fillId="5" borderId="9" xfId="1" applyNumberFormat="1" applyFont="1" applyFill="1" applyBorder="1" applyAlignment="1">
      <alignment vertical="center"/>
    </xf>
    <xf numFmtId="41" fontId="15" fillId="5" borderId="37" xfId="1" applyNumberFormat="1" applyFont="1" applyFill="1" applyBorder="1" applyAlignment="1">
      <alignment vertical="center"/>
    </xf>
    <xf numFmtId="41" fontId="42" fillId="5" borderId="37" xfId="1" applyFont="1" applyFill="1" applyBorder="1" applyAlignment="1">
      <alignment vertical="center"/>
    </xf>
    <xf numFmtId="41" fontId="15" fillId="5" borderId="37" xfId="1" applyFont="1" applyFill="1" applyBorder="1" applyAlignment="1">
      <alignment vertical="center"/>
    </xf>
    <xf numFmtId="0" fontId="15" fillId="5" borderId="91" xfId="0" applyFont="1" applyFill="1" applyBorder="1" applyAlignment="1">
      <alignment vertical="center" wrapText="1"/>
    </xf>
    <xf numFmtId="41" fontId="15" fillId="5" borderId="87" xfId="0" applyNumberFormat="1" applyFont="1" applyFill="1" applyBorder="1" applyAlignment="1">
      <alignment horizontal="right" vertical="center" wrapText="1"/>
    </xf>
    <xf numFmtId="0" fontId="15" fillId="5" borderId="87" xfId="0" applyFont="1" applyFill="1" applyBorder="1" applyAlignment="1">
      <alignment horizontal="center" vertical="center" wrapText="1"/>
    </xf>
    <xf numFmtId="0" fontId="19" fillId="5" borderId="91" xfId="0" applyFont="1" applyFill="1" applyBorder="1" applyAlignment="1">
      <alignment vertical="center" shrinkToFit="1"/>
    </xf>
    <xf numFmtId="41" fontId="15" fillId="5" borderId="91" xfId="0" applyNumberFormat="1" applyFont="1" applyFill="1" applyBorder="1" applyAlignment="1">
      <alignment vertical="center"/>
    </xf>
    <xf numFmtId="41" fontId="15" fillId="5" borderId="87" xfId="0" applyNumberFormat="1" applyFont="1" applyFill="1" applyBorder="1" applyAlignment="1">
      <alignment horizontal="right" vertical="center" shrinkToFit="1"/>
    </xf>
    <xf numFmtId="41" fontId="17" fillId="4" borderId="91" xfId="1" applyNumberFormat="1" applyFont="1" applyFill="1" applyBorder="1" applyAlignment="1">
      <alignment vertical="center"/>
    </xf>
    <xf numFmtId="41" fontId="15" fillId="4" borderId="91" xfId="1" applyFont="1" applyFill="1" applyBorder="1" applyAlignment="1">
      <alignment vertical="center"/>
    </xf>
    <xf numFmtId="41" fontId="15" fillId="0" borderId="92" xfId="1" applyFont="1" applyBorder="1" applyAlignment="1">
      <alignment vertical="center"/>
    </xf>
    <xf numFmtId="0" fontId="15" fillId="0" borderId="91" xfId="0" applyFont="1" applyBorder="1" applyAlignment="1">
      <alignment vertical="center"/>
    </xf>
    <xf numFmtId="41" fontId="15" fillId="0" borderId="87" xfId="0" applyNumberFormat="1" applyFont="1" applyBorder="1" applyAlignment="1">
      <alignment horizontal="right" vertical="center"/>
    </xf>
    <xf numFmtId="0" fontId="15" fillId="0" borderId="87" xfId="0" applyFont="1" applyBorder="1" applyAlignment="1">
      <alignment horizontal="center" vertical="center"/>
    </xf>
    <xf numFmtId="0" fontId="15" fillId="0" borderId="92" xfId="0" applyFont="1" applyBorder="1" applyAlignment="1">
      <alignment vertical="center"/>
    </xf>
    <xf numFmtId="41" fontId="15" fillId="0" borderId="92" xfId="1" applyNumberFormat="1" applyFont="1" applyBorder="1" applyAlignment="1">
      <alignment vertical="center"/>
    </xf>
    <xf numFmtId="41" fontId="15" fillId="0" borderId="91" xfId="1" applyFont="1" applyBorder="1" applyAlignment="1">
      <alignment vertical="center"/>
    </xf>
    <xf numFmtId="0" fontId="15" fillId="0" borderId="91" xfId="0" applyFont="1" applyBorder="1" applyAlignment="1">
      <alignment vertical="center" wrapText="1"/>
    </xf>
    <xf numFmtId="41" fontId="15" fillId="0" borderId="37" xfId="1" applyNumberFormat="1" applyFont="1" applyBorder="1" applyAlignment="1">
      <alignment vertical="center"/>
    </xf>
    <xf numFmtId="41" fontId="42" fillId="0" borderId="37" xfId="1" applyFont="1" applyBorder="1" applyAlignment="1">
      <alignment vertical="center"/>
    </xf>
    <xf numFmtId="0" fontId="19" fillId="0" borderId="91" xfId="0" applyFont="1" applyBorder="1" applyAlignment="1">
      <alignment vertical="center" shrinkToFit="1"/>
    </xf>
    <xf numFmtId="41" fontId="15" fillId="0" borderId="91" xfId="0" applyNumberFormat="1" applyFont="1" applyBorder="1" applyAlignment="1">
      <alignment vertical="center"/>
    </xf>
    <xf numFmtId="0" fontId="15" fillId="0" borderId="91" xfId="0" applyFont="1" applyBorder="1" applyAlignment="1">
      <alignment vertical="center" shrinkToFit="1"/>
    </xf>
    <xf numFmtId="41" fontId="17" fillId="0" borderId="91" xfId="1" applyNumberFormat="1" applyFont="1" applyBorder="1" applyAlignment="1">
      <alignment vertical="center"/>
    </xf>
    <xf numFmtId="41" fontId="17" fillId="0" borderId="91" xfId="1" applyFont="1" applyBorder="1" applyAlignment="1">
      <alignment vertical="center"/>
    </xf>
    <xf numFmtId="41" fontId="17" fillId="3" borderId="92" xfId="1" applyNumberFormat="1" applyFont="1" applyFill="1" applyBorder="1" applyAlignment="1">
      <alignment vertical="center"/>
    </xf>
    <xf numFmtId="41" fontId="17" fillId="3" borderId="92" xfId="1" applyFont="1" applyFill="1" applyBorder="1" applyAlignment="1">
      <alignment vertical="center"/>
    </xf>
    <xf numFmtId="41" fontId="17" fillId="3" borderId="91" xfId="1" applyNumberFormat="1" applyFont="1" applyFill="1" applyBorder="1" applyAlignment="1">
      <alignment vertical="center"/>
    </xf>
    <xf numFmtId="41" fontId="17" fillId="3" borderId="91" xfId="1" applyFont="1" applyFill="1" applyBorder="1" applyAlignment="1">
      <alignment vertical="center"/>
    </xf>
    <xf numFmtId="41" fontId="15" fillId="3" borderId="91" xfId="1" applyFont="1" applyFill="1" applyBorder="1" applyAlignment="1">
      <alignment vertical="center"/>
    </xf>
    <xf numFmtId="0" fontId="15" fillId="3" borderId="92" xfId="0" applyFont="1" applyFill="1" applyBorder="1" applyAlignment="1">
      <alignment vertical="center"/>
    </xf>
    <xf numFmtId="41" fontId="15" fillId="3" borderId="92" xfId="0" applyNumberFormat="1" applyFont="1" applyFill="1" applyBorder="1" applyAlignment="1">
      <alignment horizontal="right" vertical="center"/>
    </xf>
    <xf numFmtId="0" fontId="15" fillId="3" borderId="92" xfId="0" applyFont="1" applyFill="1" applyBorder="1" applyAlignment="1">
      <alignment horizontal="center" vertical="center"/>
    </xf>
    <xf numFmtId="41" fontId="17" fillId="3" borderId="92" xfId="0" applyNumberFormat="1" applyFont="1" applyFill="1" applyBorder="1" applyAlignment="1">
      <alignment vertical="center"/>
    </xf>
    <xf numFmtId="0" fontId="15" fillId="0" borderId="87" xfId="0" applyNumberFormat="1" applyFont="1" applyBorder="1" applyAlignment="1">
      <alignment horizontal="right" vertical="center"/>
    </xf>
    <xf numFmtId="41" fontId="15" fillId="0" borderId="91" xfId="1" applyNumberFormat="1" applyFont="1" applyBorder="1" applyAlignment="1">
      <alignment vertical="center"/>
    </xf>
    <xf numFmtId="41" fontId="15" fillId="0" borderId="0" xfId="0" applyNumberFormat="1" applyFont="1" applyBorder="1" applyAlignment="1">
      <alignment horizontal="right" vertical="center" wrapText="1"/>
    </xf>
    <xf numFmtId="0" fontId="15" fillId="3" borderId="91" xfId="0" applyFont="1" applyFill="1" applyBorder="1" applyAlignment="1">
      <alignment vertical="center"/>
    </xf>
    <xf numFmtId="41" fontId="15" fillId="3" borderId="87" xfId="0" applyNumberFormat="1" applyFont="1" applyFill="1" applyBorder="1" applyAlignment="1">
      <alignment horizontal="right" vertical="center"/>
    </xf>
    <xf numFmtId="0" fontId="15" fillId="3" borderId="87" xfId="0" applyFont="1" applyFill="1" applyBorder="1" applyAlignment="1">
      <alignment horizontal="center" vertical="center"/>
    </xf>
    <xf numFmtId="41" fontId="17" fillId="3" borderId="10" xfId="0" applyNumberFormat="1" applyFont="1" applyFill="1" applyBorder="1" applyAlignment="1">
      <alignment vertical="center"/>
    </xf>
    <xf numFmtId="0" fontId="15" fillId="3" borderId="87" xfId="0" applyNumberFormat="1" applyFont="1" applyFill="1" applyBorder="1" applyAlignment="1">
      <alignment horizontal="right" vertical="center"/>
    </xf>
    <xf numFmtId="0" fontId="15" fillId="0" borderId="92" xfId="0" applyFont="1" applyBorder="1" applyAlignment="1">
      <alignment vertical="center" shrinkToFit="1"/>
    </xf>
    <xf numFmtId="0" fontId="15" fillId="0" borderId="0" xfId="0" applyNumberFormat="1" applyFont="1" applyBorder="1" applyAlignment="1">
      <alignment horizontal="right" vertical="center"/>
    </xf>
    <xf numFmtId="0" fontId="19" fillId="0" borderId="9" xfId="0" applyFont="1" applyBorder="1" applyAlignment="1">
      <alignment vertical="center"/>
    </xf>
    <xf numFmtId="41" fontId="42" fillId="0" borderId="9" xfId="0" applyNumberFormat="1" applyFont="1" applyBorder="1" applyAlignment="1">
      <alignment vertical="center"/>
    </xf>
    <xf numFmtId="41" fontId="42" fillId="0" borderId="9" xfId="1" applyFont="1" applyBorder="1" applyAlignment="1">
      <alignment vertical="center"/>
    </xf>
    <xf numFmtId="41" fontId="42" fillId="0" borderId="37" xfId="0" applyNumberFormat="1" applyFont="1" applyBorder="1" applyAlignment="1">
      <alignment vertical="center"/>
    </xf>
    <xf numFmtId="41" fontId="15" fillId="0" borderId="37" xfId="0" applyNumberFormat="1" applyFont="1" applyBorder="1" applyAlignment="1">
      <alignment vertical="center"/>
    </xf>
    <xf numFmtId="41" fontId="15" fillId="0" borderId="92" xfId="0" applyNumberFormat="1" applyFont="1" applyBorder="1" applyAlignment="1">
      <alignment vertical="center"/>
    </xf>
    <xf numFmtId="41" fontId="15" fillId="0" borderId="17" xfId="0" applyNumberFormat="1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5" fillId="0" borderId="18" xfId="0" applyNumberFormat="1" applyFont="1" applyBorder="1" applyAlignment="1">
      <alignment horizontal="right" vertical="center"/>
    </xf>
    <xf numFmtId="0" fontId="18" fillId="0" borderId="92" xfId="0" applyFont="1" applyBorder="1" applyAlignment="1">
      <alignment vertical="center" shrinkToFit="1"/>
    </xf>
    <xf numFmtId="3" fontId="15" fillId="0" borderId="0" xfId="0" applyNumberFormat="1" applyFont="1" applyAlignment="1">
      <alignment horizontal="right" vertical="center"/>
    </xf>
    <xf numFmtId="41" fontId="15" fillId="0" borderId="87" xfId="1" applyFont="1" applyBorder="1" applyAlignment="1">
      <alignment vertical="center"/>
    </xf>
    <xf numFmtId="3" fontId="15" fillId="0" borderId="0" xfId="0" applyNumberFormat="1" applyFont="1" applyBorder="1" applyAlignment="1">
      <alignment horizontal="right" vertical="center"/>
    </xf>
    <xf numFmtId="0" fontId="15" fillId="0" borderId="57" xfId="0" applyFont="1" applyBorder="1" applyAlignment="1">
      <alignment vertical="center"/>
    </xf>
    <xf numFmtId="3" fontId="15" fillId="0" borderId="67" xfId="0" applyNumberFormat="1" applyFont="1" applyBorder="1" applyAlignment="1">
      <alignment vertical="center"/>
    </xf>
    <xf numFmtId="41" fontId="15" fillId="0" borderId="66" xfId="1" applyNumberFormat="1" applyFont="1" applyBorder="1" applyAlignment="1">
      <alignment vertical="center"/>
    </xf>
    <xf numFmtId="0" fontId="15" fillId="0" borderId="57" xfId="0" applyNumberFormat="1" applyFont="1" applyBorder="1" applyAlignment="1">
      <alignment horizontal="right" vertical="center"/>
    </xf>
    <xf numFmtId="41" fontId="15" fillId="3" borderId="92" xfId="1" applyNumberFormat="1" applyFont="1" applyFill="1" applyBorder="1" applyAlignment="1">
      <alignment vertical="center"/>
    </xf>
    <xf numFmtId="41" fontId="15" fillId="3" borderId="92" xfId="1" applyFont="1" applyFill="1" applyBorder="1" applyAlignment="1">
      <alignment vertical="center"/>
    </xf>
    <xf numFmtId="0" fontId="11" fillId="0" borderId="0" xfId="2" applyFont="1" applyBorder="1" applyAlignment="1">
      <alignment horizontal="center" vertical="center" wrapText="1"/>
    </xf>
    <xf numFmtId="0" fontId="9" fillId="0" borderId="0" xfId="2" applyFont="1" applyBorder="1" applyAlignment="1">
      <alignment horizontal="left" vertical="center"/>
    </xf>
    <xf numFmtId="0" fontId="12" fillId="0" borderId="0" xfId="2" applyFont="1" applyBorder="1" applyAlignment="1">
      <alignment horizontal="center" vertical="center"/>
    </xf>
    <xf numFmtId="0" fontId="13" fillId="0" borderId="44" xfId="3" applyFont="1" applyBorder="1" applyAlignment="1">
      <alignment horizontal="center" vertical="center" wrapText="1"/>
    </xf>
    <xf numFmtId="0" fontId="0" fillId="0" borderId="46" xfId="0" applyBorder="1"/>
    <xf numFmtId="0" fontId="26" fillId="0" borderId="53" xfId="3" applyFont="1" applyBorder="1" applyAlignment="1">
      <alignment horizontal="center" vertical="center"/>
    </xf>
    <xf numFmtId="0" fontId="26" fillId="0" borderId="54" xfId="3" applyFont="1" applyBorder="1" applyAlignment="1">
      <alignment horizontal="center" vertical="center"/>
    </xf>
    <xf numFmtId="0" fontId="13" fillId="0" borderId="54" xfId="3" applyFont="1" applyBorder="1" applyAlignment="1">
      <alignment horizontal="center" vertical="center" wrapText="1"/>
    </xf>
    <xf numFmtId="0" fontId="13" fillId="0" borderId="43" xfId="3" applyFont="1" applyBorder="1" applyAlignment="1">
      <alignment horizontal="center" vertical="center" wrapText="1"/>
    </xf>
    <xf numFmtId="0" fontId="13" fillId="0" borderId="25" xfId="3" applyFont="1" applyBorder="1" applyAlignment="1">
      <alignment horizontal="center" vertical="center" wrapText="1"/>
    </xf>
    <xf numFmtId="0" fontId="21" fillId="0" borderId="0" xfId="3" applyFont="1" applyAlignment="1">
      <alignment horizontal="center" vertical="center" wrapText="1"/>
    </xf>
    <xf numFmtId="0" fontId="0" fillId="0" borderId="0" xfId="0"/>
    <xf numFmtId="0" fontId="23" fillId="0" borderId="0" xfId="3" applyFont="1" applyAlignment="1">
      <alignment horizontal="left" vertical="center" wrapText="1"/>
    </xf>
    <xf numFmtId="0" fontId="26" fillId="0" borderId="40" xfId="3" applyFont="1" applyBorder="1" applyAlignment="1">
      <alignment horizontal="center" vertical="center"/>
    </xf>
    <xf numFmtId="0" fontId="26" fillId="0" borderId="41" xfId="3" applyFont="1" applyBorder="1" applyAlignment="1">
      <alignment horizontal="center" vertical="center"/>
    </xf>
    <xf numFmtId="0" fontId="13" fillId="0" borderId="42" xfId="3" applyFont="1" applyBorder="1" applyAlignment="1">
      <alignment horizontal="center" vertical="center" wrapText="1"/>
    </xf>
    <xf numFmtId="0" fontId="13" fillId="0" borderId="41" xfId="3" applyFont="1" applyBorder="1" applyAlignment="1">
      <alignment horizontal="center" vertical="center" wrapText="1"/>
    </xf>
    <xf numFmtId="0" fontId="16" fillId="0" borderId="21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6" fillId="0" borderId="22" xfId="0" applyFont="1" applyBorder="1" applyAlignment="1">
      <alignment vertical="center" wrapText="1"/>
    </xf>
    <xf numFmtId="0" fontId="16" fillId="4" borderId="59" xfId="0" applyFont="1" applyFill="1" applyBorder="1" applyAlignment="1">
      <alignment vertical="center" wrapText="1"/>
    </xf>
    <xf numFmtId="0" fontId="16" fillId="4" borderId="22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6" fillId="2" borderId="1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58" xfId="0" applyFont="1" applyFill="1" applyBorder="1" applyAlignment="1">
      <alignment horizontal="center" vertical="center" wrapText="1"/>
    </xf>
    <xf numFmtId="0" fontId="16" fillId="2" borderId="18" xfId="0" applyFont="1" applyFill="1" applyBorder="1" applyAlignment="1">
      <alignment horizontal="center" vertical="center" wrapText="1"/>
    </xf>
    <xf numFmtId="0" fontId="16" fillId="2" borderId="19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shrinkToFit="1"/>
    </xf>
    <xf numFmtId="0" fontId="16" fillId="2" borderId="4" xfId="0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vertical="center" wrapText="1"/>
    </xf>
    <xf numFmtId="49" fontId="16" fillId="0" borderId="1" xfId="0" applyNumberFormat="1" applyFont="1" applyBorder="1" applyAlignment="1">
      <alignment horizontal="left" vertical="center" wrapText="1"/>
    </xf>
    <xf numFmtId="49" fontId="16" fillId="0" borderId="1" xfId="0" applyNumberFormat="1" applyFont="1" applyFill="1" applyBorder="1" applyAlignment="1">
      <alignment horizontal="left" vertical="center" wrapText="1"/>
    </xf>
    <xf numFmtId="49" fontId="16" fillId="0" borderId="1" xfId="0" applyNumberFormat="1" applyFont="1" applyFill="1" applyBorder="1" applyAlignment="1">
      <alignment vertical="center" wrapText="1"/>
    </xf>
    <xf numFmtId="0" fontId="16" fillId="4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49" fontId="16" fillId="0" borderId="21" xfId="0" applyNumberFormat="1" applyFont="1" applyBorder="1" applyAlignment="1">
      <alignment horizontal="left" vertical="center" wrapText="1"/>
    </xf>
    <xf numFmtId="49" fontId="16" fillId="0" borderId="23" xfId="0" applyNumberFormat="1" applyFont="1" applyBorder="1" applyAlignment="1">
      <alignment horizontal="left" vertical="center" wrapText="1"/>
    </xf>
    <xf numFmtId="49" fontId="16" fillId="0" borderId="22" xfId="0" applyNumberFormat="1" applyFont="1" applyBorder="1" applyAlignment="1">
      <alignment horizontal="left" vertical="center" wrapText="1"/>
    </xf>
    <xf numFmtId="0" fontId="16" fillId="4" borderId="55" xfId="0" applyFont="1" applyFill="1" applyBorder="1" applyAlignment="1">
      <alignment horizontal="left" vertical="center" wrapText="1"/>
    </xf>
    <xf numFmtId="0" fontId="16" fillId="4" borderId="56" xfId="0" applyFont="1" applyFill="1" applyBorder="1" applyAlignment="1">
      <alignment horizontal="left" vertical="center" wrapText="1"/>
    </xf>
    <xf numFmtId="0" fontId="16" fillId="4" borderId="21" xfId="0" applyFont="1" applyFill="1" applyBorder="1" applyAlignment="1">
      <alignment horizontal="left" vertical="center" wrapText="1"/>
    </xf>
    <xf numFmtId="0" fontId="16" fillId="4" borderId="22" xfId="0" applyFont="1" applyFill="1" applyBorder="1" applyAlignment="1">
      <alignment horizontal="left" vertical="center" wrapText="1"/>
    </xf>
    <xf numFmtId="0" fontId="16" fillId="0" borderId="21" xfId="0" applyFont="1" applyBorder="1" applyAlignment="1">
      <alignment horizontal="left" vertical="center" wrapText="1"/>
    </xf>
    <xf numFmtId="0" fontId="16" fillId="0" borderId="23" xfId="0" applyFont="1" applyBorder="1" applyAlignment="1">
      <alignment horizontal="left" vertical="center" wrapText="1"/>
    </xf>
    <xf numFmtId="0" fontId="16" fillId="0" borderId="22" xfId="0" applyFont="1" applyBorder="1" applyAlignment="1">
      <alignment horizontal="left" vertical="center" wrapText="1"/>
    </xf>
    <xf numFmtId="0" fontId="16" fillId="0" borderId="34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4" borderId="59" xfId="0" applyFont="1" applyFill="1" applyBorder="1" applyAlignment="1">
      <alignment horizontal="left" vertical="center" wrapText="1"/>
    </xf>
    <xf numFmtId="0" fontId="15" fillId="4" borderId="5" xfId="0" applyFont="1" applyFill="1" applyBorder="1" applyAlignment="1">
      <alignment horizontal="left" vertical="center"/>
    </xf>
    <xf numFmtId="0" fontId="15" fillId="0" borderId="5" xfId="0" applyFont="1" applyBorder="1" applyAlignment="1">
      <alignment vertical="center"/>
    </xf>
    <xf numFmtId="0" fontId="15" fillId="4" borderId="5" xfId="0" applyFont="1" applyFill="1" applyBorder="1" applyAlignment="1">
      <alignment vertical="center"/>
    </xf>
    <xf numFmtId="0" fontId="15" fillId="4" borderId="6" xfId="0" applyFont="1" applyFill="1" applyBorder="1" applyAlignment="1">
      <alignment vertical="center"/>
    </xf>
    <xf numFmtId="0" fontId="15" fillId="4" borderId="10" xfId="0" applyFont="1" applyFill="1" applyBorder="1" applyAlignment="1">
      <alignment vertical="center"/>
    </xf>
    <xf numFmtId="0" fontId="15" fillId="2" borderId="17" xfId="0" applyFont="1" applyFill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/>
    </xf>
    <xf numFmtId="0" fontId="15" fillId="2" borderId="17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 wrapText="1"/>
    </xf>
    <xf numFmtId="41" fontId="15" fillId="2" borderId="5" xfId="0" applyNumberFormat="1" applyFont="1" applyFill="1" applyBorder="1" applyAlignment="1">
      <alignment horizontal="center" vertical="center" wrapText="1"/>
    </xf>
    <xf numFmtId="41" fontId="15" fillId="2" borderId="5" xfId="0" applyNumberFormat="1" applyFont="1" applyFill="1" applyBorder="1" applyAlignment="1">
      <alignment horizontal="center" vertical="center"/>
    </xf>
    <xf numFmtId="0" fontId="15" fillId="3" borderId="13" xfId="0" applyFont="1" applyFill="1" applyBorder="1" applyAlignment="1">
      <alignment vertical="center"/>
    </xf>
    <xf numFmtId="0" fontId="15" fillId="3" borderId="5" xfId="0" applyFont="1" applyFill="1" applyBorder="1" applyAlignment="1">
      <alignment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28" fillId="0" borderId="53" xfId="3" applyFont="1" applyBorder="1" applyAlignment="1">
      <alignment horizontal="center" vertical="center"/>
    </xf>
    <xf numFmtId="0" fontId="28" fillId="0" borderId="54" xfId="3" applyFont="1" applyBorder="1" applyAlignment="1">
      <alignment horizontal="center" vertical="center"/>
    </xf>
    <xf numFmtId="0" fontId="38" fillId="0" borderId="46" xfId="0" applyFont="1" applyBorder="1"/>
    <xf numFmtId="0" fontId="28" fillId="0" borderId="40" xfId="3" applyFont="1" applyBorder="1" applyAlignment="1">
      <alignment horizontal="center" vertical="center"/>
    </xf>
    <xf numFmtId="0" fontId="28" fillId="0" borderId="41" xfId="3" applyFont="1" applyBorder="1" applyAlignment="1">
      <alignment horizontal="center" vertical="center"/>
    </xf>
    <xf numFmtId="0" fontId="16" fillId="4" borderId="1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5" fillId="4" borderId="21" xfId="0" applyFont="1" applyFill="1" applyBorder="1" applyAlignment="1">
      <alignment horizontal="left" vertical="center"/>
    </xf>
    <xf numFmtId="0" fontId="15" fillId="4" borderId="22" xfId="0" applyFont="1" applyFill="1" applyBorder="1" applyAlignment="1">
      <alignment horizontal="left" vertical="center"/>
    </xf>
    <xf numFmtId="0" fontId="16" fillId="0" borderId="77" xfId="0" applyFont="1" applyBorder="1" applyAlignment="1">
      <alignment horizontal="center" vertical="center" wrapText="1"/>
    </xf>
    <xf numFmtId="0" fontId="16" fillId="0" borderId="78" xfId="0" applyFont="1" applyBorder="1" applyAlignment="1">
      <alignment horizontal="center" vertical="center" wrapText="1"/>
    </xf>
    <xf numFmtId="0" fontId="16" fillId="0" borderId="79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 wrapText="1"/>
    </xf>
    <xf numFmtId="0" fontId="16" fillId="0" borderId="81" xfId="0" applyFont="1" applyBorder="1" applyAlignment="1">
      <alignment horizontal="center" vertical="center" wrapText="1"/>
    </xf>
    <xf numFmtId="0" fontId="16" fillId="0" borderId="82" xfId="0" applyFont="1" applyBorder="1" applyAlignment="1">
      <alignment horizontal="center" vertical="center" wrapText="1"/>
    </xf>
    <xf numFmtId="0" fontId="16" fillId="0" borderId="83" xfId="0" applyFont="1" applyBorder="1" applyAlignment="1">
      <alignment horizontal="center" vertical="center" wrapText="1"/>
    </xf>
    <xf numFmtId="0" fontId="16" fillId="0" borderId="84" xfId="0" applyFont="1" applyBorder="1" applyAlignment="1">
      <alignment horizontal="center" vertical="center" wrapText="1"/>
    </xf>
    <xf numFmtId="0" fontId="16" fillId="0" borderId="85" xfId="0" applyFont="1" applyBorder="1" applyAlignment="1">
      <alignment horizontal="center" vertical="center" wrapText="1"/>
    </xf>
    <xf numFmtId="0" fontId="16" fillId="0" borderId="75" xfId="0" applyFont="1" applyBorder="1" applyAlignment="1">
      <alignment horizontal="left" vertical="center" wrapText="1"/>
    </xf>
    <xf numFmtId="0" fontId="16" fillId="0" borderId="76" xfId="0" applyFont="1" applyBorder="1" applyAlignment="1">
      <alignment horizontal="left" vertical="center" wrapText="1"/>
    </xf>
    <xf numFmtId="0" fontId="16" fillId="0" borderId="21" xfId="0" applyFont="1" applyFill="1" applyBorder="1" applyAlignment="1">
      <alignment horizontal="left" vertical="center" wrapText="1"/>
    </xf>
    <xf numFmtId="0" fontId="16" fillId="0" borderId="23" xfId="0" applyFont="1" applyFill="1" applyBorder="1" applyAlignment="1">
      <alignment horizontal="left" vertical="center" wrapText="1"/>
    </xf>
    <xf numFmtId="0" fontId="16" fillId="0" borderId="22" xfId="0" applyFont="1" applyFill="1" applyBorder="1" applyAlignment="1">
      <alignment horizontal="left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/>
    </xf>
    <xf numFmtId="0" fontId="15" fillId="2" borderId="66" xfId="0" applyFont="1" applyFill="1" applyBorder="1" applyAlignment="1">
      <alignment horizontal="center" vertical="center"/>
    </xf>
    <xf numFmtId="0" fontId="15" fillId="2" borderId="57" xfId="0" applyFont="1" applyFill="1" applyBorder="1" applyAlignment="1">
      <alignment horizontal="center" vertical="center"/>
    </xf>
    <xf numFmtId="0" fontId="15" fillId="2" borderId="67" xfId="0" applyFont="1" applyFill="1" applyBorder="1" applyAlignment="1">
      <alignment horizontal="center" vertical="center"/>
    </xf>
    <xf numFmtId="0" fontId="15" fillId="3" borderId="92" xfId="0" applyFont="1" applyFill="1" applyBorder="1" applyAlignment="1">
      <alignment vertical="center"/>
    </xf>
    <xf numFmtId="0" fontId="15" fillId="0" borderId="91" xfId="0" applyFont="1" applyBorder="1" applyAlignment="1">
      <alignment horizontal="left" vertical="center"/>
    </xf>
    <xf numFmtId="0" fontId="15" fillId="0" borderId="87" xfId="0" applyFont="1" applyBorder="1" applyAlignment="1">
      <alignment horizontal="left" vertical="center"/>
    </xf>
    <xf numFmtId="0" fontId="15" fillId="0" borderId="10" xfId="0" applyFont="1" applyBorder="1" applyAlignment="1">
      <alignment horizontal="left" vertical="center"/>
    </xf>
    <xf numFmtId="0" fontId="15" fillId="0" borderId="92" xfId="0" applyFont="1" applyBorder="1" applyAlignment="1">
      <alignment vertical="center"/>
    </xf>
    <xf numFmtId="0" fontId="15" fillId="4" borderId="13" xfId="0" applyFont="1" applyFill="1" applyBorder="1" applyAlignment="1">
      <alignment vertical="center"/>
    </xf>
    <xf numFmtId="0" fontId="15" fillId="4" borderId="92" xfId="0" applyFont="1" applyFill="1" applyBorder="1" applyAlignment="1">
      <alignment vertical="center"/>
    </xf>
    <xf numFmtId="41" fontId="15" fillId="0" borderId="86" xfId="0" applyNumberFormat="1" applyFont="1" applyBorder="1" applyAlignment="1">
      <alignment horizontal="center" vertical="center"/>
    </xf>
    <xf numFmtId="41" fontId="15" fillId="0" borderId="87" xfId="0" applyNumberFormat="1" applyFont="1" applyBorder="1" applyAlignment="1">
      <alignment horizontal="center" vertical="center"/>
    </xf>
    <xf numFmtId="41" fontId="15" fillId="0" borderId="88" xfId="0" applyNumberFormat="1" applyFont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 shrinkToFit="1"/>
    </xf>
    <xf numFmtId="0" fontId="15" fillId="4" borderId="88" xfId="0" applyFont="1" applyFill="1" applyBorder="1" applyAlignment="1">
      <alignment horizontal="center" vertical="center" shrinkToFit="1"/>
    </xf>
    <xf numFmtId="0" fontId="15" fillId="2" borderId="8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66" xfId="0" applyFont="1" applyFill="1" applyBorder="1" applyAlignment="1">
      <alignment horizontal="center" vertical="center" wrapText="1"/>
    </xf>
    <xf numFmtId="0" fontId="15" fillId="2" borderId="57" xfId="0" applyFont="1" applyFill="1" applyBorder="1" applyAlignment="1">
      <alignment horizontal="center" vertical="center" wrapText="1"/>
    </xf>
    <xf numFmtId="0" fontId="15" fillId="2" borderId="67" xfId="0" applyFont="1" applyFill="1" applyBorder="1" applyAlignment="1">
      <alignment horizontal="center" vertical="center" wrapText="1"/>
    </xf>
  </cellXfs>
  <cellStyles count="11">
    <cellStyle name="백분율" xfId="10" builtinId="5"/>
    <cellStyle name="쉼표 [0]" xfId="1" builtinId="6"/>
    <cellStyle name="쉼표 [0] 2" xfId="4"/>
    <cellStyle name="쉼표 [0] 2 2" xfId="7"/>
    <cellStyle name="표준" xfId="0" builtinId="0"/>
    <cellStyle name="표준 2" xfId="3"/>
    <cellStyle name="표준 2 2" xfId="8"/>
    <cellStyle name="표준 3" xfId="5"/>
    <cellStyle name="표준 4" xfId="6"/>
    <cellStyle name="표준 5" xfId="9"/>
    <cellStyle name="표준_2005년 추가경정 제안설명(최종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590550</xdr:colOff>
      <xdr:row>15</xdr:row>
      <xdr:rowOff>57150</xdr:rowOff>
    </xdr:from>
    <xdr:to>
      <xdr:col>4</xdr:col>
      <xdr:colOff>533400</xdr:colOff>
      <xdr:row>17</xdr:row>
      <xdr:rowOff>114300</xdr:rowOff>
    </xdr:to>
    <xdr:pic>
      <xdr:nvPicPr>
        <xdr:cNvPr id="1218" name="그림 1" descr="사진 2204.bmp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7975" y="4772025"/>
          <a:ext cx="69532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590550</xdr:colOff>
      <xdr:row>15</xdr:row>
      <xdr:rowOff>57150</xdr:rowOff>
    </xdr:from>
    <xdr:to>
      <xdr:col>4</xdr:col>
      <xdr:colOff>533400</xdr:colOff>
      <xdr:row>17</xdr:row>
      <xdr:rowOff>114300</xdr:rowOff>
    </xdr:to>
    <xdr:pic>
      <xdr:nvPicPr>
        <xdr:cNvPr id="2" name="그림 1" descr="사진 2204.bmp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7975" y="4772025"/>
          <a:ext cx="69532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7"/>
  <sheetViews>
    <sheetView workbookViewId="0">
      <selection activeCell="N14" sqref="N14"/>
    </sheetView>
  </sheetViews>
  <sheetFormatPr defaultColWidth="8.77734375" defaultRowHeight="24.95" customHeight="1"/>
  <cols>
    <col min="1" max="11" width="8.77734375" style="47" customWidth="1"/>
    <col min="12" max="12" width="8.77734375" style="48" customWidth="1"/>
    <col min="13" max="16384" width="8.77734375" style="47"/>
  </cols>
  <sheetData>
    <row r="1" spans="1:12" ht="24.95" customHeight="1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6"/>
    </row>
    <row r="2" spans="1:12" ht="24.95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6"/>
    </row>
    <row r="3" spans="1:12" ht="24.95" customHeight="1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6"/>
    </row>
    <row r="4" spans="1:12" ht="24.95" customHeight="1">
      <c r="A4" s="45"/>
      <c r="B4" s="597" t="s">
        <v>930</v>
      </c>
      <c r="C4" s="597"/>
      <c r="D4" s="597"/>
      <c r="E4" s="597"/>
      <c r="F4" s="597"/>
      <c r="G4" s="597"/>
      <c r="H4" s="597"/>
      <c r="I4" s="597"/>
      <c r="J4" s="597"/>
      <c r="K4" s="597"/>
      <c r="L4" s="597"/>
    </row>
    <row r="5" spans="1:12" ht="24.95" customHeight="1">
      <c r="A5" s="45"/>
      <c r="B5" s="597"/>
      <c r="C5" s="597"/>
      <c r="D5" s="597"/>
      <c r="E5" s="597"/>
      <c r="F5" s="597"/>
      <c r="G5" s="597"/>
      <c r="H5" s="597"/>
      <c r="I5" s="597"/>
      <c r="J5" s="597"/>
      <c r="K5" s="597"/>
      <c r="L5" s="597"/>
    </row>
    <row r="6" spans="1:12" ht="24.95" customHeight="1">
      <c r="A6" s="45"/>
      <c r="B6" s="597"/>
      <c r="C6" s="597"/>
      <c r="D6" s="597"/>
      <c r="E6" s="597"/>
      <c r="F6" s="597"/>
      <c r="G6" s="597"/>
      <c r="H6" s="597"/>
      <c r="I6" s="597"/>
      <c r="J6" s="597"/>
      <c r="K6" s="597"/>
      <c r="L6" s="597"/>
    </row>
    <row r="7" spans="1:12" ht="24.95" customHeight="1">
      <c r="A7" s="45"/>
      <c r="B7" s="597"/>
      <c r="C7" s="597"/>
      <c r="D7" s="597"/>
      <c r="E7" s="597"/>
      <c r="F7" s="597"/>
      <c r="G7" s="597"/>
      <c r="H7" s="597"/>
      <c r="I7" s="597"/>
      <c r="J7" s="597"/>
      <c r="K7" s="597"/>
      <c r="L7" s="597"/>
    </row>
    <row r="8" spans="1:12" ht="24.95" customHeight="1">
      <c r="A8" s="45"/>
      <c r="B8" s="45"/>
      <c r="C8" s="45"/>
      <c r="D8" s="45"/>
      <c r="E8" s="45"/>
      <c r="F8" s="45"/>
      <c r="G8" s="45"/>
      <c r="H8" s="45"/>
      <c r="I8" s="45"/>
      <c r="J8" s="45"/>
      <c r="K8" s="45"/>
      <c r="L8" s="46"/>
    </row>
    <row r="9" spans="1:12" ht="24.95" customHeight="1">
      <c r="A9" s="45"/>
      <c r="B9" s="45"/>
      <c r="C9" s="45"/>
      <c r="D9" s="45"/>
      <c r="E9" s="45"/>
      <c r="F9" s="45"/>
      <c r="G9" s="45"/>
      <c r="H9" s="45"/>
      <c r="I9" s="45"/>
      <c r="J9" s="45"/>
      <c r="K9" s="45"/>
      <c r="L9" s="46"/>
    </row>
    <row r="10" spans="1:12" ht="24.95" customHeight="1">
      <c r="A10" s="45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6"/>
    </row>
    <row r="11" spans="1:12" ht="24.95" customHeight="1">
      <c r="A11" s="45"/>
      <c r="B11" s="45"/>
      <c r="C11" s="45"/>
      <c r="D11" s="45"/>
      <c r="E11" s="45"/>
      <c r="F11" s="45"/>
      <c r="G11" s="52" t="s">
        <v>135</v>
      </c>
      <c r="H11" s="45"/>
      <c r="I11" s="45"/>
      <c r="J11" s="45"/>
      <c r="K11" s="45"/>
      <c r="L11" s="46"/>
    </row>
    <row r="12" spans="1:12" ht="24.95" customHeight="1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6"/>
    </row>
    <row r="13" spans="1:12" ht="24.95" customHeight="1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6"/>
    </row>
    <row r="14" spans="1:12" ht="24.95" customHeight="1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6"/>
    </row>
    <row r="15" spans="1:12" ht="24.95" customHeight="1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6"/>
    </row>
    <row r="16" spans="1:12" ht="24.95" customHeight="1">
      <c r="A16" s="45"/>
      <c r="B16" s="45"/>
      <c r="C16" s="49"/>
      <c r="D16" s="50"/>
      <c r="E16" s="598"/>
      <c r="F16" s="598"/>
      <c r="G16" s="598"/>
      <c r="H16" s="598"/>
      <c r="I16" s="598"/>
      <c r="J16" s="50"/>
      <c r="K16" s="45"/>
      <c r="L16" s="46"/>
    </row>
    <row r="17" spans="1:12" ht="24.95" customHeight="1">
      <c r="A17" s="45"/>
      <c r="B17" s="45"/>
      <c r="C17" s="45"/>
      <c r="D17" s="51"/>
      <c r="E17" s="599" t="s">
        <v>64</v>
      </c>
      <c r="F17" s="599"/>
      <c r="G17" s="599"/>
      <c r="H17" s="599"/>
      <c r="I17" s="599"/>
      <c r="J17" s="51"/>
      <c r="K17" s="45"/>
      <c r="L17" s="46"/>
    </row>
    <row r="18" spans="1:12" ht="24.95" customHeight="1">
      <c r="A18" s="45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6"/>
    </row>
    <row r="19" spans="1:12" ht="24.95" customHeight="1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6"/>
    </row>
    <row r="20" spans="1:12" s="53" customFormat="1" ht="24.95" customHeight="1">
      <c r="L20" s="54"/>
    </row>
    <row r="21" spans="1:12" s="53" customFormat="1" ht="24.95" customHeight="1">
      <c r="L21" s="54"/>
    </row>
    <row r="22" spans="1:12" s="53" customFormat="1" ht="24.95" customHeight="1">
      <c r="L22" s="54"/>
    </row>
    <row r="23" spans="1:12" s="53" customFormat="1" ht="24.95" customHeight="1">
      <c r="L23" s="54"/>
    </row>
    <row r="24" spans="1:12" s="53" customFormat="1" ht="24.95" customHeight="1">
      <c r="L24" s="54"/>
    </row>
    <row r="25" spans="1:12" s="53" customFormat="1" ht="24.95" customHeight="1">
      <c r="L25" s="54"/>
    </row>
    <row r="26" spans="1:12" s="53" customFormat="1" ht="24.95" customHeight="1">
      <c r="L26" s="54"/>
    </row>
    <row r="27" spans="1:12" s="53" customFormat="1" ht="24.95" customHeight="1">
      <c r="L27" s="54"/>
    </row>
  </sheetData>
  <mergeCells count="3">
    <mergeCell ref="B4:L7"/>
    <mergeCell ref="E16:I16"/>
    <mergeCell ref="E17:I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4"/>
  <sheetViews>
    <sheetView workbookViewId="0">
      <selection activeCell="H3" sqref="H3"/>
    </sheetView>
  </sheetViews>
  <sheetFormatPr defaultRowHeight="13.5"/>
  <cols>
    <col min="1" max="1" width="7.44140625" customWidth="1"/>
    <col min="2" max="2" width="14.77734375" customWidth="1"/>
    <col min="3" max="3" width="14.77734375" style="134" customWidth="1"/>
    <col min="4" max="6" width="14.77734375" customWidth="1"/>
    <col min="7" max="7" width="11.21875" customWidth="1"/>
    <col min="8" max="8" width="33.109375" customWidth="1"/>
  </cols>
  <sheetData>
    <row r="1" spans="1:12" s="84" customFormat="1" ht="10.5" customHeight="1"/>
    <row r="2" spans="1:12" s="84" customFormat="1" ht="54.75" customHeight="1">
      <c r="A2" s="607" t="s">
        <v>223</v>
      </c>
      <c r="B2" s="608"/>
      <c r="C2" s="608"/>
      <c r="D2" s="608"/>
      <c r="E2" s="608"/>
      <c r="F2" s="608"/>
      <c r="G2" s="608"/>
      <c r="H2" s="608"/>
      <c r="I2" s="83"/>
      <c r="J2" s="83"/>
      <c r="K2" s="83"/>
      <c r="L2" s="83"/>
    </row>
    <row r="3" spans="1:12" s="84" customFormat="1" ht="9.75" customHeight="1">
      <c r="K3" s="85"/>
    </row>
    <row r="4" spans="1:12" s="84" customFormat="1" ht="21.75" customHeight="1">
      <c r="A4" s="86" t="s">
        <v>137</v>
      </c>
      <c r="B4" s="86"/>
      <c r="C4" s="86"/>
      <c r="D4" s="86"/>
      <c r="E4" s="86"/>
      <c r="F4" s="86"/>
      <c r="G4" s="86"/>
      <c r="H4" s="86"/>
      <c r="I4" s="86"/>
      <c r="J4" s="87"/>
      <c r="K4" s="88"/>
    </row>
    <row r="5" spans="1:12" s="84" customFormat="1" ht="53.25" customHeight="1">
      <c r="A5" s="609" t="s">
        <v>220</v>
      </c>
      <c r="B5" s="609"/>
      <c r="C5" s="609"/>
      <c r="D5" s="609"/>
      <c r="E5" s="609"/>
      <c r="F5" s="609"/>
      <c r="G5" s="609"/>
      <c r="H5" s="609"/>
      <c r="I5" s="89"/>
      <c r="J5" s="89"/>
      <c r="K5" s="89"/>
    </row>
    <row r="6" spans="1:12" s="84" customFormat="1" ht="20.100000000000001" customHeight="1">
      <c r="A6" s="86" t="s">
        <v>221</v>
      </c>
      <c r="B6" s="86"/>
      <c r="C6" s="86"/>
      <c r="D6" s="86"/>
      <c r="E6" s="86"/>
      <c r="F6" s="86"/>
      <c r="G6" s="86"/>
      <c r="H6" s="86"/>
      <c r="I6" s="86"/>
      <c r="J6" s="87"/>
      <c r="K6" s="88"/>
    </row>
    <row r="7" spans="1:12" s="84" customFormat="1" ht="20.100000000000001" customHeight="1" thickBot="1">
      <c r="A7" s="86" t="s">
        <v>117</v>
      </c>
      <c r="B7" s="86"/>
      <c r="C7" s="86"/>
      <c r="D7" s="86"/>
      <c r="E7" s="86"/>
      <c r="F7" s="86"/>
      <c r="G7" s="86"/>
      <c r="H7" s="103" t="s">
        <v>116</v>
      </c>
      <c r="I7" s="86"/>
      <c r="J7" s="87"/>
      <c r="K7" s="88"/>
    </row>
    <row r="8" spans="1:12" s="84" customFormat="1" ht="16.5" customHeight="1">
      <c r="A8" s="87"/>
      <c r="B8" s="610" t="s">
        <v>160</v>
      </c>
      <c r="C8" s="611"/>
      <c r="D8" s="612" t="s">
        <v>164</v>
      </c>
      <c r="E8" s="613"/>
      <c r="F8" s="292" t="s">
        <v>215</v>
      </c>
      <c r="G8" s="605" t="s">
        <v>112</v>
      </c>
      <c r="H8" s="600" t="s">
        <v>111</v>
      </c>
      <c r="I8" s="87"/>
      <c r="J8" s="88"/>
    </row>
    <row r="9" spans="1:12" s="84" customFormat="1" ht="16.5" customHeight="1">
      <c r="A9" s="87"/>
      <c r="B9" s="149" t="s">
        <v>161</v>
      </c>
      <c r="C9" s="150" t="s">
        <v>162</v>
      </c>
      <c r="D9" s="150" t="s">
        <v>214</v>
      </c>
      <c r="E9" s="150" t="s">
        <v>219</v>
      </c>
      <c r="F9" s="104" t="s">
        <v>163</v>
      </c>
      <c r="G9" s="606"/>
      <c r="H9" s="601"/>
      <c r="I9" s="87"/>
      <c r="J9" s="88"/>
    </row>
    <row r="10" spans="1:12" s="84" customFormat="1" ht="15" customHeight="1">
      <c r="A10" s="87"/>
      <c r="B10" s="140" t="s">
        <v>169</v>
      </c>
      <c r="C10" s="137" t="s">
        <v>165</v>
      </c>
      <c r="D10" s="105">
        <v>63858000</v>
      </c>
      <c r="E10" s="105">
        <v>63858000</v>
      </c>
      <c r="F10" s="116">
        <f>E10-D10</f>
        <v>0</v>
      </c>
      <c r="G10" s="107">
        <f>(E10-D10)/D10</f>
        <v>0</v>
      </c>
      <c r="H10" s="141"/>
      <c r="I10" s="87"/>
      <c r="J10" s="88"/>
    </row>
    <row r="11" spans="1:12" s="84" customFormat="1" ht="15" customHeight="1">
      <c r="A11" s="87"/>
      <c r="B11" s="140" t="s">
        <v>2</v>
      </c>
      <c r="C11" s="137" t="s">
        <v>166</v>
      </c>
      <c r="D11" s="106">
        <v>3862000</v>
      </c>
      <c r="E11" s="106">
        <v>3862000</v>
      </c>
      <c r="F11" s="116">
        <f>E11-D11</f>
        <v>0</v>
      </c>
      <c r="G11" s="107">
        <f>(E11-D11)/D11</f>
        <v>0</v>
      </c>
      <c r="H11" s="141"/>
      <c r="I11" s="87"/>
      <c r="J11" s="88"/>
    </row>
    <row r="12" spans="1:12" s="84" customFormat="1" ht="15" customHeight="1">
      <c r="A12" s="87"/>
      <c r="B12" s="142" t="s">
        <v>118</v>
      </c>
      <c r="C12" s="138" t="s">
        <v>167</v>
      </c>
      <c r="D12" s="106">
        <v>776000</v>
      </c>
      <c r="E12" s="106">
        <v>776000</v>
      </c>
      <c r="F12" s="116">
        <f>E12-D12</f>
        <v>0</v>
      </c>
      <c r="G12" s="107">
        <f>(E12-D12)/D12</f>
        <v>0</v>
      </c>
      <c r="H12" s="143"/>
      <c r="I12" s="87"/>
      <c r="J12" s="88"/>
    </row>
    <row r="13" spans="1:12" s="84" customFormat="1" ht="15" customHeight="1">
      <c r="A13" s="87"/>
      <c r="B13" s="142" t="s">
        <v>159</v>
      </c>
      <c r="C13" s="138" t="s">
        <v>168</v>
      </c>
      <c r="D13" s="106">
        <v>9100000</v>
      </c>
      <c r="E13" s="106">
        <v>9100000</v>
      </c>
      <c r="F13" s="116">
        <f>E13-D13</f>
        <v>0</v>
      </c>
      <c r="G13" s="107">
        <f>(E13-D13)/D13</f>
        <v>0</v>
      </c>
      <c r="H13" s="141"/>
      <c r="I13" s="87"/>
      <c r="J13" s="88"/>
    </row>
    <row r="14" spans="1:12" s="84" customFormat="1" ht="15" customHeight="1" thickBot="1">
      <c r="A14" s="87"/>
      <c r="B14" s="144" t="s">
        <v>78</v>
      </c>
      <c r="C14" s="145"/>
      <c r="D14" s="146">
        <f>SUM(D10:D13)</f>
        <v>77596000</v>
      </c>
      <c r="E14" s="146">
        <f>SUM(E10:E13)</f>
        <v>77596000</v>
      </c>
      <c r="F14" s="147">
        <f>E14-D14</f>
        <v>0</v>
      </c>
      <c r="G14" s="152">
        <f>(E14-D14)/D14</f>
        <v>0</v>
      </c>
      <c r="H14" s="148"/>
      <c r="I14" s="87"/>
      <c r="J14" s="88"/>
    </row>
    <row r="15" spans="1:12" s="84" customFormat="1" ht="11.25" customHeight="1">
      <c r="A15" s="87"/>
      <c r="B15" s="87"/>
      <c r="C15" s="87"/>
      <c r="D15" s="87"/>
      <c r="E15" s="87"/>
      <c r="F15" s="87"/>
      <c r="G15" s="87"/>
      <c r="H15" s="87"/>
      <c r="I15" s="87"/>
      <c r="J15" s="87"/>
      <c r="K15" s="88"/>
    </row>
    <row r="16" spans="1:12" s="84" customFormat="1" ht="20.100000000000001" customHeight="1" thickBot="1">
      <c r="A16" s="87" t="s">
        <v>119</v>
      </c>
      <c r="B16" s="87"/>
      <c r="C16" s="87"/>
      <c r="D16" s="87"/>
      <c r="E16" s="87"/>
      <c r="F16" s="87"/>
      <c r="G16" s="87"/>
      <c r="H16" s="103" t="s">
        <v>116</v>
      </c>
      <c r="I16" s="87"/>
      <c r="J16" s="87"/>
      <c r="K16" s="88"/>
    </row>
    <row r="17" spans="1:8" s="84" customFormat="1" ht="16.5" customHeight="1">
      <c r="B17" s="602" t="s">
        <v>170</v>
      </c>
      <c r="C17" s="603"/>
      <c r="D17" s="604" t="s">
        <v>164</v>
      </c>
      <c r="E17" s="604"/>
      <c r="F17" s="292" t="s">
        <v>215</v>
      </c>
      <c r="G17" s="605" t="s">
        <v>112</v>
      </c>
      <c r="H17" s="600" t="s">
        <v>113</v>
      </c>
    </row>
    <row r="18" spans="1:8" s="84" customFormat="1" ht="16.5" customHeight="1">
      <c r="B18" s="149" t="s">
        <v>171</v>
      </c>
      <c r="C18" s="150" t="s">
        <v>172</v>
      </c>
      <c r="D18" s="139" t="s">
        <v>214</v>
      </c>
      <c r="E18" s="139" t="s">
        <v>219</v>
      </c>
      <c r="F18" s="104" t="s">
        <v>163</v>
      </c>
      <c r="G18" s="606"/>
      <c r="H18" s="601"/>
    </row>
    <row r="19" spans="1:8" s="84" customFormat="1" ht="15" customHeight="1">
      <c r="B19" s="140" t="s">
        <v>120</v>
      </c>
      <c r="C19" s="137" t="s">
        <v>173</v>
      </c>
      <c r="D19" s="108">
        <v>58901190</v>
      </c>
      <c r="E19" s="108">
        <v>58878642</v>
      </c>
      <c r="F19" s="116">
        <f t="shared" ref="F19:F24" si="0">E19-D19</f>
        <v>-22548</v>
      </c>
      <c r="G19" s="107">
        <f t="shared" ref="G19:G24" si="1">(E19-D19)/D19</f>
        <v>-3.828106019589757E-4</v>
      </c>
      <c r="H19" s="151"/>
    </row>
    <row r="20" spans="1:8" s="84" customFormat="1" ht="15" customHeight="1">
      <c r="B20" s="140"/>
      <c r="C20" s="137" t="s">
        <v>174</v>
      </c>
      <c r="D20" s="108">
        <v>12462020</v>
      </c>
      <c r="E20" s="108">
        <v>12484568</v>
      </c>
      <c r="F20" s="116">
        <f t="shared" si="0"/>
        <v>22548</v>
      </c>
      <c r="G20" s="107">
        <f t="shared" si="1"/>
        <v>1.809337491032754E-3</v>
      </c>
      <c r="H20" s="151"/>
    </row>
    <row r="21" spans="1:8" s="84" customFormat="1" ht="15" customHeight="1">
      <c r="B21" s="140" t="s">
        <v>176</v>
      </c>
      <c r="C21" s="137" t="s">
        <v>175</v>
      </c>
      <c r="D21" s="108">
        <v>100000</v>
      </c>
      <c r="E21" s="108">
        <v>100000</v>
      </c>
      <c r="F21" s="116">
        <f t="shared" si="0"/>
        <v>0</v>
      </c>
      <c r="G21" s="107">
        <f t="shared" si="1"/>
        <v>0</v>
      </c>
      <c r="H21" s="151"/>
    </row>
    <row r="22" spans="1:8" s="84" customFormat="1" ht="15" customHeight="1">
      <c r="B22" s="142" t="s">
        <v>177</v>
      </c>
      <c r="C22" s="138" t="s">
        <v>134</v>
      </c>
      <c r="D22" s="108">
        <v>3706000</v>
      </c>
      <c r="E22" s="108">
        <v>3706000</v>
      </c>
      <c r="F22" s="116">
        <f t="shared" si="0"/>
        <v>0</v>
      </c>
      <c r="G22" s="107">
        <f t="shared" si="1"/>
        <v>0</v>
      </c>
      <c r="H22" s="151"/>
    </row>
    <row r="23" spans="1:8" s="84" customFormat="1" ht="15" customHeight="1">
      <c r="B23" s="142" t="s">
        <v>178</v>
      </c>
      <c r="C23" s="138" t="s">
        <v>178</v>
      </c>
      <c r="D23" s="108">
        <v>2426790</v>
      </c>
      <c r="E23" s="108">
        <v>2426790</v>
      </c>
      <c r="F23" s="116">
        <f t="shared" si="0"/>
        <v>0</v>
      </c>
      <c r="G23" s="107">
        <f t="shared" si="1"/>
        <v>0</v>
      </c>
      <c r="H23" s="151"/>
    </row>
    <row r="24" spans="1:8" s="84" customFormat="1" ht="15" customHeight="1" thickBot="1">
      <c r="B24" s="144" t="s">
        <v>121</v>
      </c>
      <c r="C24" s="145"/>
      <c r="D24" s="146">
        <f>SUM(D19:D23)</f>
        <v>77596000</v>
      </c>
      <c r="E24" s="146">
        <f>SUM(E19:E23)</f>
        <v>77596000</v>
      </c>
      <c r="F24" s="147">
        <f t="shared" si="0"/>
        <v>0</v>
      </c>
      <c r="G24" s="152">
        <f t="shared" si="1"/>
        <v>0</v>
      </c>
      <c r="H24" s="148"/>
    </row>
    <row r="25" spans="1:8" s="84" customFormat="1" ht="22.5">
      <c r="B25" s="84" ph="1"/>
      <c r="C25" s="84" ph="1"/>
    </row>
    <row r="26" spans="1:8" s="84" customFormat="1" ht="22.5">
      <c r="B26" s="84" ph="1"/>
      <c r="C26" s="84" ph="1"/>
    </row>
    <row r="27" spans="1:8" s="84" customFormat="1" ht="21.95" customHeight="1">
      <c r="A27" s="109" t="s">
        <v>222</v>
      </c>
      <c r="B27" s="109"/>
      <c r="C27" s="109"/>
      <c r="D27" s="109"/>
      <c r="E27" s="109"/>
      <c r="F27" s="109"/>
      <c r="G27" s="109"/>
      <c r="H27" s="109"/>
    </row>
    <row r="28" spans="1:8" s="84" customFormat="1" ht="21.95" customHeight="1">
      <c r="A28" s="109" t="s">
        <v>122</v>
      </c>
      <c r="B28" s="109"/>
      <c r="C28" s="109"/>
      <c r="D28" s="109"/>
      <c r="E28" s="109"/>
      <c r="F28" s="109"/>
      <c r="G28" s="109"/>
      <c r="H28" s="109"/>
    </row>
    <row r="29" spans="1:8" s="84" customFormat="1" ht="21.95" customHeight="1">
      <c r="A29" s="109" t="s">
        <v>216</v>
      </c>
      <c r="B29" s="109"/>
      <c r="C29" s="109"/>
      <c r="D29" s="109"/>
      <c r="E29" s="109"/>
      <c r="F29" s="109"/>
      <c r="G29" s="109"/>
      <c r="H29" s="109"/>
    </row>
    <row r="30" spans="1:8" s="84" customFormat="1" ht="21.95" customHeight="1">
      <c r="A30" s="109" t="s">
        <v>180</v>
      </c>
      <c r="B30" s="109"/>
      <c r="C30" s="109"/>
      <c r="D30" s="109"/>
      <c r="E30" s="109"/>
      <c r="F30" s="109"/>
      <c r="G30" s="109"/>
      <c r="H30" s="109"/>
    </row>
    <row r="31" spans="1:8" s="84" customFormat="1" ht="21.95" customHeight="1">
      <c r="A31" s="109"/>
      <c r="B31" s="109"/>
      <c r="C31" s="109"/>
      <c r="D31" s="109"/>
      <c r="E31" s="109"/>
      <c r="F31" s="109"/>
      <c r="G31" s="109"/>
      <c r="H31" s="109"/>
    </row>
    <row r="32" spans="1:8" s="111" customFormat="1" ht="21.95" customHeight="1">
      <c r="A32" s="110" t="s">
        <v>114</v>
      </c>
      <c r="B32" s="110"/>
      <c r="C32" s="110"/>
      <c r="D32" s="110"/>
      <c r="E32" s="110"/>
      <c r="F32" s="110"/>
      <c r="G32" s="110"/>
      <c r="H32" s="110"/>
    </row>
    <row r="33" spans="1:8" s="111" customFormat="1" ht="21.95" customHeight="1">
      <c r="A33" s="110" t="s">
        <v>115</v>
      </c>
      <c r="B33" s="110"/>
      <c r="C33" s="110"/>
      <c r="D33" s="110"/>
      <c r="E33" s="110"/>
      <c r="F33" s="110"/>
      <c r="G33" s="110"/>
      <c r="H33" s="110"/>
    </row>
    <row r="34" spans="1:8" s="84" customFormat="1" ht="22.5">
      <c r="B34" s="84" ph="1"/>
      <c r="C34" s="84" ph="1"/>
    </row>
  </sheetData>
  <mergeCells count="10">
    <mergeCell ref="H17:H18"/>
    <mergeCell ref="B17:C17"/>
    <mergeCell ref="D17:E17"/>
    <mergeCell ref="G17:G18"/>
    <mergeCell ref="A2:H2"/>
    <mergeCell ref="A5:H5"/>
    <mergeCell ref="H8:H9"/>
    <mergeCell ref="B8:C8"/>
    <mergeCell ref="D8:E8"/>
    <mergeCell ref="G8:G9"/>
  </mergeCells>
  <phoneticPr fontId="3" type="noConversion"/>
  <pageMargins left="0" right="0" top="0.74803149606299213" bottom="0.55118110236220474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47"/>
  <sheetViews>
    <sheetView topLeftCell="A32" workbookViewId="0">
      <selection sqref="A1:N47"/>
    </sheetView>
  </sheetViews>
  <sheetFormatPr defaultRowHeight="16.5"/>
  <cols>
    <col min="1" max="2" width="3.77734375" style="1" customWidth="1"/>
    <col min="3" max="3" width="13.33203125" style="1" customWidth="1"/>
    <col min="4" max="4" width="9.88671875" style="1" customWidth="1"/>
    <col min="5" max="5" width="10.21875" style="1" customWidth="1"/>
    <col min="6" max="6" width="9.6640625" style="1" customWidth="1"/>
    <col min="7" max="7" width="5.5546875" style="276" customWidth="1"/>
    <col min="8" max="9" width="3.77734375" style="1" customWidth="1"/>
    <col min="10" max="10" width="17.77734375" style="1" customWidth="1"/>
    <col min="11" max="12" width="10.77734375" style="1" customWidth="1"/>
    <col min="13" max="13" width="10.21875" style="1" customWidth="1"/>
    <col min="14" max="14" width="5.6640625" style="1" customWidth="1"/>
    <col min="15" max="15" width="10.77734375" style="1" bestFit="1" customWidth="1"/>
    <col min="16" max="16384" width="8.88671875" style="1"/>
  </cols>
  <sheetData>
    <row r="1" spans="1:15" ht="23.25">
      <c r="A1" s="619" t="s">
        <v>224</v>
      </c>
      <c r="B1" s="619"/>
      <c r="C1" s="619"/>
      <c r="D1" s="619"/>
      <c r="E1" s="619"/>
      <c r="F1" s="619"/>
      <c r="G1" s="619"/>
      <c r="H1" s="619"/>
      <c r="I1" s="619"/>
      <c r="J1" s="619"/>
      <c r="K1" s="619"/>
      <c r="L1" s="619"/>
      <c r="M1" s="619"/>
      <c r="N1" s="67"/>
    </row>
    <row r="2" spans="1:15" ht="24.95" customHeight="1">
      <c r="A2" s="620" t="s">
        <v>61</v>
      </c>
      <c r="B2" s="620"/>
      <c r="C2" s="620"/>
      <c r="D2" s="620"/>
      <c r="E2" s="620"/>
      <c r="F2" s="620"/>
      <c r="G2" s="620"/>
      <c r="H2" s="620"/>
      <c r="I2" s="620"/>
      <c r="J2" s="620"/>
      <c r="K2" s="620"/>
      <c r="L2" s="620"/>
      <c r="M2" s="620"/>
      <c r="N2" s="68"/>
    </row>
    <row r="3" spans="1:15" ht="24.95" customHeight="1">
      <c r="A3" s="621" t="s">
        <v>57</v>
      </c>
      <c r="B3" s="621"/>
      <c r="C3" s="621"/>
      <c r="D3" s="7"/>
      <c r="E3" s="7"/>
      <c r="F3" s="7"/>
      <c r="G3" s="275"/>
      <c r="H3" s="7"/>
      <c r="I3" s="7"/>
      <c r="J3" s="7"/>
      <c r="K3" s="7"/>
      <c r="L3" s="7"/>
      <c r="M3" s="7"/>
      <c r="N3" s="7"/>
    </row>
    <row r="4" spans="1:15" ht="24.95" customHeight="1">
      <c r="A4" s="622"/>
      <c r="B4" s="622"/>
      <c r="C4" s="622"/>
      <c r="I4" s="163"/>
      <c r="J4" s="163"/>
      <c r="M4" s="2" t="s">
        <v>60</v>
      </c>
      <c r="N4" s="2"/>
    </row>
    <row r="5" spans="1:15" ht="18" customHeight="1">
      <c r="A5" s="623" t="s">
        <v>39</v>
      </c>
      <c r="B5" s="623"/>
      <c r="C5" s="623"/>
      <c r="D5" s="623"/>
      <c r="E5" s="623"/>
      <c r="F5" s="623"/>
      <c r="G5" s="277"/>
      <c r="H5" s="628" t="s">
        <v>40</v>
      </c>
      <c r="I5" s="629"/>
      <c r="J5" s="629"/>
      <c r="K5" s="629"/>
      <c r="L5" s="629"/>
      <c r="M5" s="629"/>
      <c r="N5" s="630"/>
    </row>
    <row r="6" spans="1:15" ht="18" customHeight="1">
      <c r="A6" s="623" t="s">
        <v>41</v>
      </c>
      <c r="B6" s="623" t="s">
        <v>42</v>
      </c>
      <c r="C6" s="623" t="s">
        <v>43</v>
      </c>
      <c r="D6" s="624" t="s">
        <v>225</v>
      </c>
      <c r="E6" s="624" t="s">
        <v>226</v>
      </c>
      <c r="F6" s="623" t="s">
        <v>59</v>
      </c>
      <c r="G6" s="631" t="s">
        <v>76</v>
      </c>
      <c r="H6" s="626" t="s">
        <v>41</v>
      </c>
      <c r="I6" s="623" t="s">
        <v>42</v>
      </c>
      <c r="J6" s="623" t="s">
        <v>43</v>
      </c>
      <c r="K6" s="624" t="s">
        <v>225</v>
      </c>
      <c r="L6" s="624" t="s">
        <v>226</v>
      </c>
      <c r="M6" s="623" t="s">
        <v>59</v>
      </c>
      <c r="N6" s="626" t="s">
        <v>76</v>
      </c>
    </row>
    <row r="7" spans="1:15" ht="18" customHeight="1">
      <c r="A7" s="623"/>
      <c r="B7" s="623"/>
      <c r="C7" s="623"/>
      <c r="D7" s="625"/>
      <c r="E7" s="625"/>
      <c r="F7" s="623"/>
      <c r="G7" s="632"/>
      <c r="H7" s="627"/>
      <c r="I7" s="623"/>
      <c r="J7" s="623"/>
      <c r="K7" s="625"/>
      <c r="L7" s="625"/>
      <c r="M7" s="623"/>
      <c r="N7" s="627"/>
    </row>
    <row r="8" spans="1:15" ht="16.5" customHeight="1">
      <c r="A8" s="638" t="s">
        <v>44</v>
      </c>
      <c r="B8" s="638"/>
      <c r="C8" s="638"/>
      <c r="D8" s="162">
        <f>D9+D12+D16+D19+D22+D25</f>
        <v>77596000</v>
      </c>
      <c r="E8" s="162">
        <f>E9+E12+E16+E19+E22+E25</f>
        <v>77379359</v>
      </c>
      <c r="F8" s="279">
        <f>E8-D8</f>
        <v>-216641</v>
      </c>
      <c r="G8" s="278">
        <f>F8/D8</f>
        <v>-2.7919093767719986E-3</v>
      </c>
      <c r="H8" s="638" t="s">
        <v>44</v>
      </c>
      <c r="I8" s="638"/>
      <c r="J8" s="638"/>
      <c r="K8" s="61">
        <f>K9+K29+K33+K45</f>
        <v>77596000</v>
      </c>
      <c r="L8" s="61">
        <f>L9+L29+L33+L45</f>
        <v>77379359</v>
      </c>
      <c r="M8" s="289">
        <f>L8-K8</f>
        <v>-216641</v>
      </c>
      <c r="N8" s="290">
        <f>M8/K8</f>
        <v>-2.7919093767719986E-3</v>
      </c>
    </row>
    <row r="9" spans="1:15" ht="16.5" customHeight="1">
      <c r="A9" s="633" t="s">
        <v>72</v>
      </c>
      <c r="B9" s="633"/>
      <c r="C9" s="633"/>
      <c r="D9" s="162">
        <f>D10</f>
        <v>3319695</v>
      </c>
      <c r="E9" s="162">
        <f>E10</f>
        <v>3395050</v>
      </c>
      <c r="F9" s="280">
        <f t="shared" ref="F9:F28" si="0">E9-D9</f>
        <v>75355</v>
      </c>
      <c r="G9" s="281">
        <f>F9/D9</f>
        <v>2.2699374490728817E-2</v>
      </c>
      <c r="H9" s="633" t="s">
        <v>45</v>
      </c>
      <c r="I9" s="633"/>
      <c r="J9" s="633"/>
      <c r="K9" s="61">
        <f>K10+K16+K22</f>
        <v>71363210</v>
      </c>
      <c r="L9" s="61">
        <f>L10+L16+L22</f>
        <v>70456196</v>
      </c>
      <c r="M9" s="286">
        <f t="shared" ref="M9:M28" si="1">L9-K9</f>
        <v>-907014</v>
      </c>
      <c r="N9" s="287">
        <f t="shared" ref="N9:N19" si="2">M9/K9</f>
        <v>-1.270982625361163E-2</v>
      </c>
    </row>
    <row r="10" spans="1:15" ht="16.5" customHeight="1">
      <c r="A10" s="331" t="s">
        <v>227</v>
      </c>
      <c r="B10" s="636" t="s">
        <v>50</v>
      </c>
      <c r="C10" s="636"/>
      <c r="D10" s="64">
        <f>D11</f>
        <v>3319695</v>
      </c>
      <c r="E10" s="64">
        <f>E11</f>
        <v>3395050</v>
      </c>
      <c r="F10" s="282">
        <f t="shared" si="0"/>
        <v>75355</v>
      </c>
      <c r="G10" s="283">
        <f t="shared" ref="G10:G21" si="3">F10/D10</f>
        <v>2.2699374490728817E-2</v>
      </c>
      <c r="H10" s="4"/>
      <c r="I10" s="637" t="s">
        <v>68</v>
      </c>
      <c r="J10" s="637"/>
      <c r="K10" s="63">
        <f>K11+K12+K13+K14+K15</f>
        <v>34878642</v>
      </c>
      <c r="L10" s="63">
        <f>L11+L12+L13+L14+L15</f>
        <v>34836642</v>
      </c>
      <c r="M10" s="284">
        <f t="shared" si="1"/>
        <v>-42000</v>
      </c>
      <c r="N10" s="285">
        <f t="shared" si="2"/>
        <v>-1.2041753231103436E-3</v>
      </c>
    </row>
    <row r="11" spans="1:15" ht="16.5" customHeight="1">
      <c r="A11" s="332"/>
      <c r="B11" s="331"/>
      <c r="C11" s="331" t="s">
        <v>66</v>
      </c>
      <c r="D11" s="113">
        <v>3319695</v>
      </c>
      <c r="E11" s="113">
        <v>3395050</v>
      </c>
      <c r="F11" s="280">
        <f t="shared" si="0"/>
        <v>75355</v>
      </c>
      <c r="G11" s="281">
        <f t="shared" si="3"/>
        <v>2.2699374490728817E-2</v>
      </c>
      <c r="H11" s="169"/>
      <c r="I11" s="4"/>
      <c r="J11" s="4" t="s">
        <v>46</v>
      </c>
      <c r="K11" s="72">
        <v>25854000</v>
      </c>
      <c r="L11" s="72">
        <v>25854000</v>
      </c>
      <c r="M11" s="289">
        <f t="shared" si="1"/>
        <v>0</v>
      </c>
      <c r="N11" s="290">
        <f t="shared" si="2"/>
        <v>0</v>
      </c>
    </row>
    <row r="12" spans="1:15" ht="16.5" customHeight="1">
      <c r="A12" s="634" t="s">
        <v>73</v>
      </c>
      <c r="B12" s="634"/>
      <c r="C12" s="634"/>
      <c r="D12" s="162">
        <v>63858000</v>
      </c>
      <c r="E12" s="162">
        <f>E13</f>
        <v>63858000</v>
      </c>
      <c r="F12" s="279">
        <f t="shared" si="0"/>
        <v>0</v>
      </c>
      <c r="G12" s="278">
        <f t="shared" si="3"/>
        <v>0</v>
      </c>
      <c r="H12" s="69"/>
      <c r="I12" s="69"/>
      <c r="J12" s="69" t="s">
        <v>12</v>
      </c>
      <c r="K12" s="3">
        <v>3451400</v>
      </c>
      <c r="L12" s="3">
        <v>3451400</v>
      </c>
      <c r="M12" s="289">
        <f t="shared" si="1"/>
        <v>0</v>
      </c>
      <c r="N12" s="290">
        <f t="shared" si="2"/>
        <v>0</v>
      </c>
    </row>
    <row r="13" spans="1:15" ht="16.5" customHeight="1">
      <c r="A13" s="333" t="s">
        <v>228</v>
      </c>
      <c r="B13" s="635" t="s">
        <v>51</v>
      </c>
      <c r="C13" s="635"/>
      <c r="D13" s="64">
        <v>63858000</v>
      </c>
      <c r="E13" s="64">
        <v>63858000</v>
      </c>
      <c r="F13" s="282">
        <f t="shared" si="0"/>
        <v>0</v>
      </c>
      <c r="G13" s="283">
        <f t="shared" si="3"/>
        <v>0</v>
      </c>
      <c r="H13" s="69"/>
      <c r="I13" s="69"/>
      <c r="J13" s="194" t="s">
        <v>212</v>
      </c>
      <c r="K13" s="3">
        <v>210000</v>
      </c>
      <c r="L13" s="3">
        <v>168000</v>
      </c>
      <c r="M13" s="289">
        <f t="shared" si="1"/>
        <v>-42000</v>
      </c>
      <c r="N13" s="290">
        <v>1</v>
      </c>
      <c r="O13" s="82"/>
    </row>
    <row r="14" spans="1:15" ht="16.5" customHeight="1">
      <c r="A14" s="333"/>
      <c r="B14" s="333"/>
      <c r="C14" s="333" t="s">
        <v>69</v>
      </c>
      <c r="D14" s="73">
        <v>39858000</v>
      </c>
      <c r="E14" s="73">
        <v>39858000</v>
      </c>
      <c r="F14" s="280">
        <f t="shared" si="0"/>
        <v>0</v>
      </c>
      <c r="G14" s="281">
        <f t="shared" si="3"/>
        <v>0</v>
      </c>
      <c r="H14" s="69"/>
      <c r="I14" s="69"/>
      <c r="J14" s="194" t="s">
        <v>13</v>
      </c>
      <c r="K14" s="3">
        <v>2462522</v>
      </c>
      <c r="L14" s="3">
        <v>2462522</v>
      </c>
      <c r="M14" s="289">
        <f t="shared" si="1"/>
        <v>0</v>
      </c>
      <c r="N14" s="290">
        <f t="shared" si="2"/>
        <v>0</v>
      </c>
    </row>
    <row r="15" spans="1:15" ht="16.5" customHeight="1">
      <c r="A15" s="334"/>
      <c r="B15" s="335"/>
      <c r="C15" s="336" t="s">
        <v>154</v>
      </c>
      <c r="D15" s="73">
        <v>24000000</v>
      </c>
      <c r="E15" s="73">
        <v>24000000</v>
      </c>
      <c r="F15" s="280">
        <f t="shared" si="0"/>
        <v>0</v>
      </c>
      <c r="G15" s="281">
        <f t="shared" si="3"/>
        <v>0</v>
      </c>
      <c r="H15" s="5"/>
      <c r="I15" s="123"/>
      <c r="J15" s="194" t="s">
        <v>14</v>
      </c>
      <c r="K15" s="3">
        <v>2900720</v>
      </c>
      <c r="L15" s="3">
        <v>2900720</v>
      </c>
      <c r="M15" s="289">
        <f t="shared" si="1"/>
        <v>0</v>
      </c>
      <c r="N15" s="290">
        <f t="shared" si="2"/>
        <v>0</v>
      </c>
    </row>
    <row r="16" spans="1:15" ht="16.5" customHeight="1">
      <c r="A16" s="639" t="s">
        <v>75</v>
      </c>
      <c r="B16" s="640"/>
      <c r="C16" s="641"/>
      <c r="D16" s="162">
        <f>D17</f>
        <v>2759261</v>
      </c>
      <c r="E16" s="162">
        <f>E17</f>
        <v>2760000</v>
      </c>
      <c r="F16" s="279">
        <f t="shared" si="0"/>
        <v>739</v>
      </c>
      <c r="G16" s="278">
        <f t="shared" si="3"/>
        <v>2.6782533439207091E-4</v>
      </c>
      <c r="H16" s="168"/>
      <c r="I16" s="637" t="s">
        <v>153</v>
      </c>
      <c r="J16" s="637"/>
      <c r="K16" s="63">
        <f>K17+K18+K19+K20+K21</f>
        <v>24000000</v>
      </c>
      <c r="L16" s="63">
        <f>L17+L18+L19+L20+L21</f>
        <v>23459824</v>
      </c>
      <c r="M16" s="284">
        <f t="shared" si="1"/>
        <v>-540176</v>
      </c>
      <c r="N16" s="285">
        <f t="shared" si="2"/>
        <v>-2.2507333333333334E-2</v>
      </c>
    </row>
    <row r="17" spans="1:15" ht="16.5" customHeight="1">
      <c r="A17" s="333" t="s">
        <v>229</v>
      </c>
      <c r="B17" s="639" t="s">
        <v>2</v>
      </c>
      <c r="C17" s="641"/>
      <c r="D17" s="64">
        <f>D18</f>
        <v>2759261</v>
      </c>
      <c r="E17" s="64">
        <f>E18</f>
        <v>2760000</v>
      </c>
      <c r="F17" s="282">
        <f t="shared" si="0"/>
        <v>739</v>
      </c>
      <c r="G17" s="283">
        <f t="shared" si="3"/>
        <v>2.6782533439207091E-4</v>
      </c>
      <c r="H17" s="168"/>
      <c r="I17" s="194"/>
      <c r="J17" s="4" t="s">
        <v>46</v>
      </c>
      <c r="K17" s="3">
        <v>18278967</v>
      </c>
      <c r="L17" s="3">
        <v>18278967</v>
      </c>
      <c r="M17" s="289">
        <f t="shared" si="1"/>
        <v>0</v>
      </c>
      <c r="N17" s="290">
        <f t="shared" si="2"/>
        <v>0</v>
      </c>
    </row>
    <row r="18" spans="1:15" ht="16.5" customHeight="1">
      <c r="A18" s="333"/>
      <c r="B18" s="333"/>
      <c r="C18" s="333" t="s">
        <v>2</v>
      </c>
      <c r="D18" s="73">
        <v>2759261</v>
      </c>
      <c r="E18" s="73">
        <v>2760000</v>
      </c>
      <c r="F18" s="280">
        <f t="shared" si="0"/>
        <v>739</v>
      </c>
      <c r="G18" s="281">
        <f t="shared" si="3"/>
        <v>2.6782533439207091E-4</v>
      </c>
      <c r="H18" s="5"/>
      <c r="I18" s="194"/>
      <c r="J18" s="194" t="s">
        <v>12</v>
      </c>
      <c r="K18" s="3">
        <v>1568425</v>
      </c>
      <c r="L18" s="3">
        <v>1568425</v>
      </c>
      <c r="M18" s="289">
        <f t="shared" si="1"/>
        <v>0</v>
      </c>
      <c r="N18" s="290">
        <f t="shared" si="2"/>
        <v>0</v>
      </c>
    </row>
    <row r="19" spans="1:15" ht="16.5" customHeight="1">
      <c r="A19" s="639" t="s">
        <v>74</v>
      </c>
      <c r="B19" s="640"/>
      <c r="C19" s="641"/>
      <c r="D19" s="162">
        <f>D20</f>
        <v>659641</v>
      </c>
      <c r="E19" s="162">
        <f>E20</f>
        <v>350000</v>
      </c>
      <c r="F19" s="279">
        <f t="shared" si="0"/>
        <v>-309641</v>
      </c>
      <c r="G19" s="278">
        <f t="shared" si="3"/>
        <v>-0.4694083600018798</v>
      </c>
      <c r="H19" s="169"/>
      <c r="I19" s="194"/>
      <c r="J19" s="194" t="s">
        <v>13</v>
      </c>
      <c r="K19" s="3">
        <v>1694170</v>
      </c>
      <c r="L19" s="3">
        <v>1668832</v>
      </c>
      <c r="M19" s="289">
        <f t="shared" si="1"/>
        <v>-25338</v>
      </c>
      <c r="N19" s="290">
        <f t="shared" si="2"/>
        <v>-1.4955996151507818E-2</v>
      </c>
    </row>
    <row r="20" spans="1:15" ht="16.5" customHeight="1">
      <c r="A20" s="333" t="s">
        <v>230</v>
      </c>
      <c r="B20" s="639" t="s">
        <v>3</v>
      </c>
      <c r="C20" s="641"/>
      <c r="D20" s="64">
        <f>D21</f>
        <v>659641</v>
      </c>
      <c r="E20" s="64">
        <f>E21</f>
        <v>350000</v>
      </c>
      <c r="F20" s="282">
        <f t="shared" si="0"/>
        <v>-309641</v>
      </c>
      <c r="G20" s="283">
        <f t="shared" si="3"/>
        <v>-0.4694083600018798</v>
      </c>
      <c r="H20" s="153"/>
      <c r="I20" s="194"/>
      <c r="J20" s="343" t="s">
        <v>212</v>
      </c>
      <c r="K20" s="344">
        <v>482658</v>
      </c>
      <c r="L20" s="344">
        <v>0</v>
      </c>
      <c r="M20" s="289">
        <f t="shared" si="1"/>
        <v>-482658</v>
      </c>
      <c r="N20" s="345">
        <v>1</v>
      </c>
    </row>
    <row r="21" spans="1:15" ht="16.5" customHeight="1">
      <c r="A21" s="333"/>
      <c r="B21" s="333"/>
      <c r="C21" s="333" t="s">
        <v>3</v>
      </c>
      <c r="D21" s="73">
        <v>659641</v>
      </c>
      <c r="E21" s="73">
        <v>350000</v>
      </c>
      <c r="F21" s="280">
        <f t="shared" si="0"/>
        <v>-309641</v>
      </c>
      <c r="G21" s="281">
        <f t="shared" si="3"/>
        <v>-0.4694083600018798</v>
      </c>
      <c r="H21" s="153"/>
      <c r="J21" s="194" t="s">
        <v>14</v>
      </c>
      <c r="K21" s="3">
        <v>1975780</v>
      </c>
      <c r="L21" s="3">
        <v>1943600</v>
      </c>
      <c r="M21" s="289">
        <f t="shared" si="1"/>
        <v>-32180</v>
      </c>
      <c r="N21" s="290">
        <f>M21/K21</f>
        <v>-1.6287238457723025E-2</v>
      </c>
    </row>
    <row r="22" spans="1:15" ht="16.5" customHeight="1">
      <c r="A22" s="635" t="s">
        <v>156</v>
      </c>
      <c r="B22" s="635"/>
      <c r="C22" s="635"/>
      <c r="D22" s="162">
        <f>D23</f>
        <v>6999403</v>
      </c>
      <c r="E22" s="162">
        <f>E23</f>
        <v>6999403</v>
      </c>
      <c r="F22" s="279">
        <f t="shared" ref="F22:F24" si="4">E22-D22</f>
        <v>0</v>
      </c>
      <c r="G22" s="278">
        <f t="shared" ref="G22:G24" si="5">F22/D22</f>
        <v>0</v>
      </c>
      <c r="H22" s="158"/>
      <c r="I22" s="644" t="s">
        <v>36</v>
      </c>
      <c r="J22" s="645"/>
      <c r="K22" s="63">
        <f>K23+K24+K25+K26+K27+K28</f>
        <v>12484568</v>
      </c>
      <c r="L22" s="63">
        <f>L23+L24+L25+L26+L27+L28</f>
        <v>12159730</v>
      </c>
      <c r="M22" s="284">
        <f t="shared" si="1"/>
        <v>-324838</v>
      </c>
      <c r="N22" s="285">
        <f>M22/K22</f>
        <v>-2.6019162216906505E-2</v>
      </c>
      <c r="O22" s="82"/>
    </row>
    <row r="23" spans="1:15" ht="16.5" customHeight="1">
      <c r="A23" s="337" t="s">
        <v>231</v>
      </c>
      <c r="B23" s="635" t="s">
        <v>156</v>
      </c>
      <c r="C23" s="635"/>
      <c r="D23" s="64">
        <f>D24</f>
        <v>6999403</v>
      </c>
      <c r="E23" s="64">
        <f>E24</f>
        <v>6999403</v>
      </c>
      <c r="F23" s="282">
        <f t="shared" si="4"/>
        <v>0</v>
      </c>
      <c r="G23" s="283">
        <f t="shared" si="5"/>
        <v>0</v>
      </c>
      <c r="H23" s="158"/>
      <c r="I23" s="194"/>
      <c r="J23" s="194" t="s">
        <v>16</v>
      </c>
      <c r="K23" s="3">
        <v>100000</v>
      </c>
      <c r="L23" s="3">
        <v>50000</v>
      </c>
      <c r="M23" s="289">
        <f t="shared" si="1"/>
        <v>-50000</v>
      </c>
      <c r="N23" s="290">
        <v>0</v>
      </c>
    </row>
    <row r="24" spans="1:15" ht="16.5" customHeight="1">
      <c r="A24" s="328"/>
      <c r="B24" s="328"/>
      <c r="C24" s="328" t="s">
        <v>158</v>
      </c>
      <c r="D24" s="73">
        <v>6999403</v>
      </c>
      <c r="E24" s="73">
        <v>6999403</v>
      </c>
      <c r="F24" s="280">
        <f t="shared" si="4"/>
        <v>0</v>
      </c>
      <c r="G24" s="281">
        <f t="shared" si="5"/>
        <v>0</v>
      </c>
      <c r="H24" s="158"/>
      <c r="I24" s="123"/>
      <c r="J24" s="194" t="s">
        <v>17</v>
      </c>
      <c r="K24" s="3">
        <v>285520</v>
      </c>
      <c r="L24" s="3">
        <v>210860</v>
      </c>
      <c r="M24" s="289">
        <f t="shared" si="1"/>
        <v>-74660</v>
      </c>
      <c r="N24" s="290">
        <f t="shared" ref="N24:N29" si="6">M24/K24</f>
        <v>-0.26148781171196411</v>
      </c>
    </row>
    <row r="25" spans="1:15" ht="16.5" customHeight="1">
      <c r="A25" s="635" t="s">
        <v>233</v>
      </c>
      <c r="B25" s="635"/>
      <c r="C25" s="635"/>
      <c r="D25" s="162">
        <f>D26</f>
        <v>0</v>
      </c>
      <c r="E25" s="162">
        <f>E26</f>
        <v>16906</v>
      </c>
      <c r="F25" s="279">
        <f>E25-D25</f>
        <v>16906</v>
      </c>
      <c r="G25" s="278">
        <v>0</v>
      </c>
      <c r="H25" s="167"/>
      <c r="I25" s="194"/>
      <c r="J25" s="194" t="s">
        <v>18</v>
      </c>
      <c r="K25" s="3">
        <v>1080000</v>
      </c>
      <c r="L25" s="3">
        <v>1090070</v>
      </c>
      <c r="M25" s="289">
        <f t="shared" si="1"/>
        <v>10070</v>
      </c>
      <c r="N25" s="290">
        <f t="shared" si="6"/>
        <v>9.3240740740740749E-3</v>
      </c>
      <c r="O25" s="82"/>
    </row>
    <row r="26" spans="1:15" ht="16.5" customHeight="1">
      <c r="A26" s="337" t="s">
        <v>232</v>
      </c>
      <c r="B26" s="635" t="s">
        <v>233</v>
      </c>
      <c r="C26" s="635"/>
      <c r="D26" s="64">
        <f>D27</f>
        <v>0</v>
      </c>
      <c r="E26" s="64">
        <f>E27+E28</f>
        <v>16906</v>
      </c>
      <c r="F26" s="282">
        <f t="shared" si="0"/>
        <v>16906</v>
      </c>
      <c r="G26" s="283">
        <v>0</v>
      </c>
      <c r="H26" s="154"/>
      <c r="I26" s="167"/>
      <c r="J26" s="194" t="s">
        <v>19</v>
      </c>
      <c r="K26" s="3">
        <v>1945300</v>
      </c>
      <c r="L26" s="3">
        <v>1800100</v>
      </c>
      <c r="M26" s="289">
        <f t="shared" si="1"/>
        <v>-145200</v>
      </c>
      <c r="N26" s="290">
        <f t="shared" si="6"/>
        <v>-7.4641443479154884E-2</v>
      </c>
      <c r="O26" s="82"/>
    </row>
    <row r="27" spans="1:15" ht="16.5" customHeight="1">
      <c r="A27" s="135"/>
      <c r="B27" s="338"/>
      <c r="C27" s="328" t="s">
        <v>235</v>
      </c>
      <c r="D27" s="73">
        <v>0</v>
      </c>
      <c r="E27" s="73">
        <v>13786</v>
      </c>
      <c r="F27" s="280">
        <f t="shared" si="0"/>
        <v>13786</v>
      </c>
      <c r="G27" s="281">
        <v>0</v>
      </c>
      <c r="H27" s="195"/>
      <c r="I27" s="154"/>
      <c r="J27" s="194" t="s">
        <v>20</v>
      </c>
      <c r="K27" s="3">
        <v>3764700</v>
      </c>
      <c r="L27" s="3">
        <v>3724700</v>
      </c>
      <c r="M27" s="289">
        <f t="shared" si="1"/>
        <v>-40000</v>
      </c>
      <c r="N27" s="290">
        <f t="shared" si="6"/>
        <v>-1.062501660158844E-2</v>
      </c>
      <c r="O27" s="82"/>
    </row>
    <row r="28" spans="1:15" ht="16.5" customHeight="1">
      <c r="A28" s="323"/>
      <c r="B28" s="324"/>
      <c r="C28" s="327" t="s">
        <v>236</v>
      </c>
      <c r="D28" s="289">
        <v>0</v>
      </c>
      <c r="E28" s="289">
        <v>3120</v>
      </c>
      <c r="F28" s="280">
        <f t="shared" si="0"/>
        <v>3120</v>
      </c>
      <c r="G28" s="281">
        <v>0</v>
      </c>
      <c r="H28" s="288"/>
      <c r="I28" s="288"/>
      <c r="J28" s="154" t="s">
        <v>65</v>
      </c>
      <c r="K28" s="3">
        <v>5309048</v>
      </c>
      <c r="L28" s="3">
        <v>5284000</v>
      </c>
      <c r="M28" s="289">
        <f t="shared" si="1"/>
        <v>-25048</v>
      </c>
      <c r="N28" s="290">
        <f t="shared" si="6"/>
        <v>-4.7179833371256011E-3</v>
      </c>
      <c r="O28" s="82"/>
    </row>
    <row r="29" spans="1:15" ht="16.5" customHeight="1">
      <c r="A29" s="649"/>
      <c r="B29" s="650"/>
      <c r="C29" s="650"/>
      <c r="D29" s="650"/>
      <c r="E29" s="650"/>
      <c r="F29" s="650"/>
      <c r="G29" s="651"/>
      <c r="H29" s="646" t="s">
        <v>5</v>
      </c>
      <c r="I29" s="647"/>
      <c r="J29" s="648"/>
      <c r="K29" s="61">
        <f>K30</f>
        <v>100000</v>
      </c>
      <c r="L29" s="61">
        <f>L30</f>
        <v>0</v>
      </c>
      <c r="M29" s="286">
        <f>L29-K29</f>
        <v>-100000</v>
      </c>
      <c r="N29" s="287">
        <f t="shared" si="6"/>
        <v>-1</v>
      </c>
    </row>
    <row r="30" spans="1:15" ht="16.5" customHeight="1">
      <c r="A30" s="652"/>
      <c r="B30" s="653"/>
      <c r="C30" s="653"/>
      <c r="D30" s="653"/>
      <c r="E30" s="653"/>
      <c r="F30" s="653"/>
      <c r="G30" s="654"/>
      <c r="H30" s="156"/>
      <c r="I30" s="642" t="s">
        <v>21</v>
      </c>
      <c r="J30" s="643"/>
      <c r="K30" s="63">
        <f>K31+K32</f>
        <v>100000</v>
      </c>
      <c r="L30" s="63">
        <f>L31+L32</f>
        <v>0</v>
      </c>
      <c r="M30" s="284">
        <f t="shared" ref="M30:M47" si="7">L30-K30</f>
        <v>-100000</v>
      </c>
      <c r="N30" s="285">
        <f t="shared" ref="N30:N47" si="8">M30/K30</f>
        <v>-1</v>
      </c>
    </row>
    <row r="31" spans="1:15" ht="16.5" customHeight="1">
      <c r="A31" s="652"/>
      <c r="B31" s="653"/>
      <c r="C31" s="653"/>
      <c r="D31" s="653"/>
      <c r="E31" s="653"/>
      <c r="F31" s="653"/>
      <c r="G31" s="654"/>
      <c r="H31" s="156"/>
      <c r="I31" s="165"/>
      <c r="J31" s="166" t="s">
        <v>22</v>
      </c>
      <c r="K31" s="3">
        <v>0</v>
      </c>
      <c r="L31" s="3">
        <v>0</v>
      </c>
      <c r="M31" s="289">
        <f t="shared" si="7"/>
        <v>0</v>
      </c>
      <c r="N31" s="291" t="s">
        <v>213</v>
      </c>
    </row>
    <row r="32" spans="1:15" ht="16.5" customHeight="1">
      <c r="A32" s="652"/>
      <c r="B32" s="653"/>
      <c r="C32" s="653"/>
      <c r="D32" s="653"/>
      <c r="E32" s="653"/>
      <c r="F32" s="653"/>
      <c r="G32" s="654"/>
      <c r="H32" s="156"/>
      <c r="I32" s="164"/>
      <c r="J32" s="166" t="s">
        <v>23</v>
      </c>
      <c r="K32" s="3">
        <v>100000</v>
      </c>
      <c r="L32" s="3">
        <v>0</v>
      </c>
      <c r="M32" s="289">
        <f t="shared" si="7"/>
        <v>-100000</v>
      </c>
      <c r="N32" s="290">
        <f t="shared" si="8"/>
        <v>-1</v>
      </c>
    </row>
    <row r="33" spans="1:14" ht="16.5" customHeight="1">
      <c r="A33" s="652"/>
      <c r="B33" s="653"/>
      <c r="C33" s="653"/>
      <c r="D33" s="653"/>
      <c r="E33" s="653"/>
      <c r="F33" s="653"/>
      <c r="G33" s="654"/>
      <c r="H33" s="646" t="s">
        <v>134</v>
      </c>
      <c r="I33" s="647"/>
      <c r="J33" s="648"/>
      <c r="K33" s="62">
        <f>K34+K37</f>
        <v>3706000</v>
      </c>
      <c r="L33" s="62">
        <f>L34+L37</f>
        <v>1302470</v>
      </c>
      <c r="M33" s="286">
        <f t="shared" si="7"/>
        <v>-2403530</v>
      </c>
      <c r="N33" s="287">
        <f t="shared" si="8"/>
        <v>-0.64855099838100383</v>
      </c>
    </row>
    <row r="34" spans="1:14" ht="16.5" customHeight="1">
      <c r="A34" s="652"/>
      <c r="B34" s="653"/>
      <c r="C34" s="653"/>
      <c r="D34" s="653"/>
      <c r="E34" s="653"/>
      <c r="F34" s="653"/>
      <c r="G34" s="654"/>
      <c r="H34" s="156"/>
      <c r="I34" s="658" t="s">
        <v>52</v>
      </c>
      <c r="J34" s="645"/>
      <c r="K34" s="63">
        <f>K35+K36</f>
        <v>1600000</v>
      </c>
      <c r="L34" s="63">
        <f>L35+L36</f>
        <v>1109390</v>
      </c>
      <c r="M34" s="284">
        <f t="shared" si="7"/>
        <v>-490610</v>
      </c>
      <c r="N34" s="285">
        <f t="shared" si="8"/>
        <v>-0.30663125000000002</v>
      </c>
    </row>
    <row r="35" spans="1:14" ht="16.5" customHeight="1">
      <c r="A35" s="652"/>
      <c r="B35" s="653"/>
      <c r="C35" s="653"/>
      <c r="D35" s="653"/>
      <c r="E35" s="653"/>
      <c r="F35" s="653"/>
      <c r="G35" s="654"/>
      <c r="H35" s="170"/>
      <c r="I35" s="165"/>
      <c r="J35" s="158" t="s">
        <v>179</v>
      </c>
      <c r="K35" s="6">
        <v>100000</v>
      </c>
      <c r="L35" s="6">
        <v>0</v>
      </c>
      <c r="M35" s="289">
        <f t="shared" si="7"/>
        <v>-100000</v>
      </c>
      <c r="N35" s="290">
        <f t="shared" si="8"/>
        <v>-1</v>
      </c>
    </row>
    <row r="36" spans="1:14" ht="16.5" customHeight="1">
      <c r="A36" s="652"/>
      <c r="B36" s="653"/>
      <c r="C36" s="653"/>
      <c r="D36" s="653"/>
      <c r="E36" s="653"/>
      <c r="F36" s="653"/>
      <c r="G36" s="654"/>
      <c r="H36" s="156"/>
      <c r="I36" s="165"/>
      <c r="J36" s="166" t="s">
        <v>62</v>
      </c>
      <c r="K36" s="6">
        <v>1500000</v>
      </c>
      <c r="L36" s="6">
        <v>1109390</v>
      </c>
      <c r="M36" s="289">
        <f t="shared" si="7"/>
        <v>-390610</v>
      </c>
      <c r="N36" s="290">
        <f t="shared" si="8"/>
        <v>-0.26040666666666668</v>
      </c>
    </row>
    <row r="37" spans="1:14" ht="16.5" customHeight="1">
      <c r="A37" s="652"/>
      <c r="B37" s="653"/>
      <c r="C37" s="653"/>
      <c r="D37" s="653"/>
      <c r="E37" s="653"/>
      <c r="F37" s="653"/>
      <c r="G37" s="654"/>
      <c r="H37" s="156"/>
      <c r="I37" s="658" t="s">
        <v>53</v>
      </c>
      <c r="J37" s="645"/>
      <c r="K37" s="63">
        <f>K38+K39+K40+K41+K42+K43+K44</f>
        <v>2106000</v>
      </c>
      <c r="L37" s="63">
        <f>L38+L39+L40+L41+L42+L43+L44</f>
        <v>193080</v>
      </c>
      <c r="M37" s="284">
        <f t="shared" si="7"/>
        <v>-1912920</v>
      </c>
      <c r="N37" s="285">
        <f t="shared" si="8"/>
        <v>-0.90831908831908836</v>
      </c>
    </row>
    <row r="38" spans="1:14" ht="16.5" customHeight="1">
      <c r="A38" s="652"/>
      <c r="B38" s="653"/>
      <c r="C38" s="653"/>
      <c r="D38" s="653"/>
      <c r="E38" s="653"/>
      <c r="F38" s="653"/>
      <c r="G38" s="654"/>
      <c r="H38" s="156"/>
      <c r="I38" s="164"/>
      <c r="J38" s="166" t="s">
        <v>54</v>
      </c>
      <c r="K38" s="3">
        <v>60000</v>
      </c>
      <c r="L38" s="3">
        <v>0</v>
      </c>
      <c r="M38" s="289">
        <f t="shared" si="7"/>
        <v>-60000</v>
      </c>
      <c r="N38" s="290">
        <f t="shared" si="8"/>
        <v>-1</v>
      </c>
    </row>
    <row r="39" spans="1:14" ht="16.5" customHeight="1">
      <c r="A39" s="652"/>
      <c r="B39" s="653"/>
      <c r="C39" s="653"/>
      <c r="D39" s="653"/>
      <c r="E39" s="653"/>
      <c r="F39" s="653"/>
      <c r="G39" s="654"/>
      <c r="H39" s="156"/>
      <c r="I39" s="164"/>
      <c r="J39" s="166" t="s">
        <v>55</v>
      </c>
      <c r="K39" s="3">
        <v>296000</v>
      </c>
      <c r="L39" s="3">
        <v>96000</v>
      </c>
      <c r="M39" s="289">
        <f t="shared" si="7"/>
        <v>-200000</v>
      </c>
      <c r="N39" s="290">
        <f t="shared" si="8"/>
        <v>-0.67567567567567566</v>
      </c>
    </row>
    <row r="40" spans="1:14" ht="16.5" customHeight="1">
      <c r="A40" s="652"/>
      <c r="B40" s="653"/>
      <c r="C40" s="653"/>
      <c r="D40" s="653"/>
      <c r="E40" s="653"/>
      <c r="F40" s="653"/>
      <c r="G40" s="654"/>
      <c r="H40" s="156"/>
      <c r="I40" s="165"/>
      <c r="J40" s="158" t="s">
        <v>110</v>
      </c>
      <c r="K40" s="3">
        <v>0</v>
      </c>
      <c r="L40" s="3">
        <v>0</v>
      </c>
      <c r="M40" s="289">
        <f t="shared" si="7"/>
        <v>0</v>
      </c>
      <c r="N40" s="291" t="s">
        <v>213</v>
      </c>
    </row>
    <row r="41" spans="1:14" ht="16.5" customHeight="1">
      <c r="A41" s="652"/>
      <c r="B41" s="653"/>
      <c r="C41" s="653"/>
      <c r="D41" s="653"/>
      <c r="E41" s="653"/>
      <c r="F41" s="653"/>
      <c r="G41" s="654"/>
      <c r="H41" s="156"/>
      <c r="I41" s="164"/>
      <c r="J41" s="166" t="s">
        <v>106</v>
      </c>
      <c r="K41" s="3">
        <v>1200000</v>
      </c>
      <c r="L41" s="3">
        <v>0</v>
      </c>
      <c r="M41" s="289">
        <f t="shared" si="7"/>
        <v>-1200000</v>
      </c>
      <c r="N41" s="290">
        <f t="shared" si="8"/>
        <v>-1</v>
      </c>
    </row>
    <row r="42" spans="1:14" ht="16.5" customHeight="1">
      <c r="A42" s="652"/>
      <c r="B42" s="653"/>
      <c r="C42" s="653"/>
      <c r="D42" s="653"/>
      <c r="E42" s="653"/>
      <c r="F42" s="653"/>
      <c r="G42" s="654"/>
      <c r="H42" s="156"/>
      <c r="I42" s="164"/>
      <c r="J42" s="166" t="s">
        <v>107</v>
      </c>
      <c r="K42" s="3">
        <v>100000</v>
      </c>
      <c r="L42" s="3">
        <v>8830</v>
      </c>
      <c r="M42" s="289">
        <f t="shared" si="7"/>
        <v>-91170</v>
      </c>
      <c r="N42" s="290">
        <f t="shared" si="8"/>
        <v>-0.91169999999999995</v>
      </c>
    </row>
    <row r="43" spans="1:14" ht="16.5" customHeight="1">
      <c r="A43" s="652"/>
      <c r="B43" s="653"/>
      <c r="C43" s="653"/>
      <c r="D43" s="653"/>
      <c r="E43" s="653"/>
      <c r="F43" s="653"/>
      <c r="G43" s="654"/>
      <c r="H43" s="170"/>
      <c r="I43" s="157"/>
      <c r="J43" s="166" t="s">
        <v>108</v>
      </c>
      <c r="K43" s="3">
        <v>350000</v>
      </c>
      <c r="L43" s="3">
        <v>88250</v>
      </c>
      <c r="M43" s="289">
        <f>L43-K43</f>
        <v>-261750</v>
      </c>
      <c r="N43" s="290">
        <f t="shared" si="8"/>
        <v>-0.74785714285714289</v>
      </c>
    </row>
    <row r="44" spans="1:14" ht="16.5" customHeight="1">
      <c r="A44" s="652"/>
      <c r="B44" s="653"/>
      <c r="C44" s="653"/>
      <c r="D44" s="653"/>
      <c r="E44" s="653"/>
      <c r="F44" s="653"/>
      <c r="G44" s="654"/>
      <c r="H44" s="170"/>
      <c r="I44" s="157"/>
      <c r="J44" s="166" t="s">
        <v>123</v>
      </c>
      <c r="K44" s="6">
        <v>100000</v>
      </c>
      <c r="L44" s="6">
        <v>0</v>
      </c>
      <c r="M44" s="289">
        <f t="shared" si="7"/>
        <v>-100000</v>
      </c>
      <c r="N44" s="290">
        <f t="shared" si="8"/>
        <v>-1</v>
      </c>
    </row>
    <row r="45" spans="1:14" ht="16.5" customHeight="1">
      <c r="A45" s="652"/>
      <c r="B45" s="653"/>
      <c r="C45" s="653"/>
      <c r="D45" s="653"/>
      <c r="E45" s="653"/>
      <c r="F45" s="653"/>
      <c r="G45" s="654"/>
      <c r="H45" s="614" t="s">
        <v>237</v>
      </c>
      <c r="I45" s="615"/>
      <c r="J45" s="616"/>
      <c r="K45" s="61">
        <f>K46</f>
        <v>2426790</v>
      </c>
      <c r="L45" s="61">
        <f>L46</f>
        <v>5620693</v>
      </c>
      <c r="M45" s="286">
        <f t="shared" si="7"/>
        <v>3193903</v>
      </c>
      <c r="N45" s="287">
        <f t="shared" si="8"/>
        <v>1.3161019288854825</v>
      </c>
    </row>
    <row r="46" spans="1:14" ht="16.5" customHeight="1">
      <c r="A46" s="652"/>
      <c r="B46" s="653"/>
      <c r="C46" s="653"/>
      <c r="D46" s="653"/>
      <c r="E46" s="653"/>
      <c r="F46" s="653"/>
      <c r="G46" s="654"/>
      <c r="H46" s="155"/>
      <c r="I46" s="617" t="s">
        <v>237</v>
      </c>
      <c r="J46" s="618"/>
      <c r="K46" s="65">
        <f>K47</f>
        <v>2426790</v>
      </c>
      <c r="L46" s="65">
        <f>L47</f>
        <v>5620693</v>
      </c>
      <c r="M46" s="284">
        <f t="shared" si="7"/>
        <v>3193903</v>
      </c>
      <c r="N46" s="285">
        <f t="shared" si="8"/>
        <v>1.3161019288854825</v>
      </c>
    </row>
    <row r="47" spans="1:14" ht="16.5" customHeight="1">
      <c r="A47" s="655"/>
      <c r="B47" s="656"/>
      <c r="C47" s="656"/>
      <c r="D47" s="656"/>
      <c r="E47" s="656"/>
      <c r="F47" s="656"/>
      <c r="G47" s="657"/>
      <c r="H47" s="155"/>
      <c r="I47" s="165"/>
      <c r="J47" s="325" t="s">
        <v>238</v>
      </c>
      <c r="K47" s="3">
        <v>2426790</v>
      </c>
      <c r="L47" s="3">
        <v>5620693</v>
      </c>
      <c r="M47" s="289">
        <f t="shared" si="7"/>
        <v>3193903</v>
      </c>
      <c r="N47" s="290">
        <f t="shared" si="8"/>
        <v>1.3161019288854825</v>
      </c>
    </row>
  </sheetData>
  <mergeCells count="46">
    <mergeCell ref="A16:C16"/>
    <mergeCell ref="A19:C19"/>
    <mergeCell ref="A25:C25"/>
    <mergeCell ref="B26:C26"/>
    <mergeCell ref="I30:J30"/>
    <mergeCell ref="I16:J16"/>
    <mergeCell ref="I22:J22"/>
    <mergeCell ref="H29:J29"/>
    <mergeCell ref="A29:G47"/>
    <mergeCell ref="I37:J37"/>
    <mergeCell ref="A22:C22"/>
    <mergeCell ref="B23:C23"/>
    <mergeCell ref="B17:C17"/>
    <mergeCell ref="B20:C20"/>
    <mergeCell ref="I34:J34"/>
    <mergeCell ref="H33:J33"/>
    <mergeCell ref="A9:C9"/>
    <mergeCell ref="H9:J9"/>
    <mergeCell ref="E6:E7"/>
    <mergeCell ref="A12:C12"/>
    <mergeCell ref="B13:C13"/>
    <mergeCell ref="B10:C10"/>
    <mergeCell ref="I10:J10"/>
    <mergeCell ref="H8:J8"/>
    <mergeCell ref="A8:C8"/>
    <mergeCell ref="G6:G7"/>
    <mergeCell ref="L6:L7"/>
    <mergeCell ref="A6:A7"/>
    <mergeCell ref="C6:C7"/>
    <mergeCell ref="D6:D7"/>
    <mergeCell ref="H45:J45"/>
    <mergeCell ref="I46:J46"/>
    <mergeCell ref="A1:M1"/>
    <mergeCell ref="A2:M2"/>
    <mergeCell ref="A3:C3"/>
    <mergeCell ref="A4:C4"/>
    <mergeCell ref="J6:J7"/>
    <mergeCell ref="K6:K7"/>
    <mergeCell ref="M6:M7"/>
    <mergeCell ref="A5:F5"/>
    <mergeCell ref="B6:B7"/>
    <mergeCell ref="F6:F7"/>
    <mergeCell ref="H6:H7"/>
    <mergeCell ref="I6:I7"/>
    <mergeCell ref="H5:N5"/>
    <mergeCell ref="N6:N7"/>
  </mergeCells>
  <phoneticPr fontId="3" type="noConversion"/>
  <pageMargins left="0.53" right="0.35" top="0.69" bottom="0.43" header="0.51181102362204722" footer="0.26"/>
  <pageSetup paperSize="9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6"/>
  <sheetViews>
    <sheetView topLeftCell="A4" workbookViewId="0">
      <selection sqref="A1:K26"/>
    </sheetView>
  </sheetViews>
  <sheetFormatPr defaultRowHeight="17.25" customHeight="1"/>
  <cols>
    <col min="1" max="2" width="4.33203125" style="8" customWidth="1"/>
    <col min="3" max="3" width="17" style="8" customWidth="1"/>
    <col min="4" max="4" width="11.77734375" style="8" hidden="1" customWidth="1"/>
    <col min="5" max="5" width="11.77734375" style="8" customWidth="1"/>
    <col min="6" max="6" width="11.77734375" style="76" customWidth="1"/>
    <col min="7" max="7" width="10.77734375" style="8" customWidth="1"/>
    <col min="8" max="8" width="36.77734375" style="8" customWidth="1"/>
    <col min="9" max="9" width="1.33203125" style="10" hidden="1" customWidth="1"/>
    <col min="10" max="10" width="2.5546875" style="10" customWidth="1"/>
    <col min="11" max="11" width="11.33203125" style="8" customWidth="1"/>
    <col min="12" max="16384" width="8.88671875" style="8"/>
  </cols>
  <sheetData>
    <row r="1" spans="1:11" ht="17.25" customHeight="1">
      <c r="A1" s="44" t="s">
        <v>56</v>
      </c>
      <c r="H1" s="9"/>
      <c r="K1" s="9" t="s">
        <v>60</v>
      </c>
    </row>
    <row r="2" spans="1:11" ht="17.25" customHeight="1">
      <c r="A2" s="625" t="s">
        <v>6</v>
      </c>
      <c r="B2" s="625"/>
      <c r="C2" s="625"/>
      <c r="D2" s="624" t="s">
        <v>150</v>
      </c>
      <c r="E2" s="624" t="s">
        <v>225</v>
      </c>
      <c r="F2" s="326" t="s">
        <v>239</v>
      </c>
      <c r="G2" s="624" t="s">
        <v>58</v>
      </c>
      <c r="H2" s="664" t="s">
        <v>26</v>
      </c>
      <c r="I2" s="665"/>
      <c r="J2" s="665"/>
      <c r="K2" s="666"/>
    </row>
    <row r="3" spans="1:11" ht="17.25" customHeight="1">
      <c r="A3" s="11" t="s">
        <v>7</v>
      </c>
      <c r="B3" s="11" t="s">
        <v>8</v>
      </c>
      <c r="C3" s="11" t="s">
        <v>10</v>
      </c>
      <c r="D3" s="625"/>
      <c r="E3" s="625"/>
      <c r="F3" s="188" t="s">
        <v>203</v>
      </c>
      <c r="G3" s="625"/>
      <c r="H3" s="667"/>
      <c r="I3" s="668"/>
      <c r="J3" s="668"/>
      <c r="K3" s="669"/>
    </row>
    <row r="4" spans="1:11" ht="17.25" customHeight="1">
      <c r="A4" s="660" t="s">
        <v>37</v>
      </c>
      <c r="B4" s="660"/>
      <c r="C4" s="660"/>
      <c r="D4" s="12">
        <v>76658000</v>
      </c>
      <c r="E4" s="12">
        <f>E5+E8+E12+E15+E18+E23</f>
        <v>77596000</v>
      </c>
      <c r="F4" s="12">
        <f t="shared" ref="F4:G4" si="0">F5+F8+F12+F15+F18+F23</f>
        <v>77379359</v>
      </c>
      <c r="G4" s="12">
        <f t="shared" si="0"/>
        <v>-216641</v>
      </c>
      <c r="H4" s="70"/>
      <c r="I4" s="70"/>
      <c r="J4" s="70"/>
      <c r="K4" s="12">
        <v>0</v>
      </c>
    </row>
    <row r="5" spans="1:11" ht="17.25" customHeight="1">
      <c r="A5" s="660" t="s">
        <v>0</v>
      </c>
      <c r="B5" s="660"/>
      <c r="C5" s="660"/>
      <c r="D5" s="12">
        <v>8000000</v>
      </c>
      <c r="E5" s="12">
        <f>E6</f>
        <v>3319695</v>
      </c>
      <c r="F5" s="12">
        <f>F6</f>
        <v>3395050</v>
      </c>
      <c r="G5" s="13">
        <f>F5-E5</f>
        <v>75355</v>
      </c>
      <c r="H5" s="70"/>
      <c r="I5" s="70"/>
      <c r="J5" s="70"/>
      <c r="K5" s="70"/>
    </row>
    <row r="6" spans="1:11" ht="17.25" customHeight="1">
      <c r="A6" s="70"/>
      <c r="B6" s="661" t="s">
        <v>0</v>
      </c>
      <c r="C6" s="661"/>
      <c r="D6" s="59">
        <v>8000000</v>
      </c>
      <c r="E6" s="59">
        <f>E7</f>
        <v>3319695</v>
      </c>
      <c r="F6" s="59">
        <f>F7</f>
        <v>3395050</v>
      </c>
      <c r="G6" s="60">
        <f>G7</f>
        <v>75355</v>
      </c>
      <c r="H6" s="92"/>
      <c r="I6" s="71"/>
      <c r="J6" s="71"/>
      <c r="K6" s="74">
        <v>0</v>
      </c>
    </row>
    <row r="7" spans="1:11" ht="17.25" customHeight="1">
      <c r="A7" s="70"/>
      <c r="B7" s="70"/>
      <c r="C7" s="70" t="s">
        <v>66</v>
      </c>
      <c r="D7" s="12">
        <v>8000000</v>
      </c>
      <c r="E7" s="12">
        <v>3319695</v>
      </c>
      <c r="F7" s="12">
        <v>3395050</v>
      </c>
      <c r="G7" s="13">
        <f>F7-E7</f>
        <v>75355</v>
      </c>
      <c r="H7" s="70" t="s">
        <v>77</v>
      </c>
      <c r="I7" s="70"/>
      <c r="J7" s="70"/>
      <c r="K7" s="55">
        <v>0</v>
      </c>
    </row>
    <row r="8" spans="1:11" ht="17.25" customHeight="1">
      <c r="A8" s="660" t="s">
        <v>1</v>
      </c>
      <c r="B8" s="660"/>
      <c r="C8" s="660"/>
      <c r="D8" s="12">
        <v>63858000</v>
      </c>
      <c r="E8" s="12">
        <f>E9</f>
        <v>63858000</v>
      </c>
      <c r="F8" s="12">
        <f>F9</f>
        <v>63858000</v>
      </c>
      <c r="G8" s="13">
        <v>0</v>
      </c>
      <c r="H8" s="70"/>
      <c r="I8" s="70"/>
      <c r="J8" s="70"/>
      <c r="K8" s="70"/>
    </row>
    <row r="9" spans="1:11" ht="17.25" customHeight="1">
      <c r="A9" s="70"/>
      <c r="B9" s="661" t="s">
        <v>9</v>
      </c>
      <c r="C9" s="661"/>
      <c r="D9" s="59">
        <v>63858000</v>
      </c>
      <c r="E9" s="59">
        <v>63858000</v>
      </c>
      <c r="F9" s="59">
        <f>F10+F11</f>
        <v>63858000</v>
      </c>
      <c r="G9" s="59">
        <v>0</v>
      </c>
      <c r="H9" s="92"/>
      <c r="I9" s="71"/>
      <c r="J9" s="71"/>
      <c r="K9" s="74">
        <v>0</v>
      </c>
    </row>
    <row r="10" spans="1:11" ht="17.25" customHeight="1">
      <c r="A10" s="70"/>
      <c r="B10" s="70"/>
      <c r="C10" s="70" t="s">
        <v>67</v>
      </c>
      <c r="D10" s="12">
        <v>39858000</v>
      </c>
      <c r="E10" s="12">
        <v>39858000</v>
      </c>
      <c r="F10" s="12">
        <v>39858000</v>
      </c>
      <c r="G10" s="13">
        <f t="shared" ref="G10:G17" si="1">F10-E10</f>
        <v>0</v>
      </c>
      <c r="H10" s="90" t="s">
        <v>79</v>
      </c>
      <c r="I10" s="70"/>
      <c r="J10" s="70"/>
      <c r="K10" s="55">
        <v>0</v>
      </c>
    </row>
    <row r="11" spans="1:11" s="76" customFormat="1" ht="17.25" customHeight="1">
      <c r="A11" s="127"/>
      <c r="B11" s="127"/>
      <c r="C11" s="127" t="s">
        <v>151</v>
      </c>
      <c r="D11" s="12">
        <v>24000000</v>
      </c>
      <c r="E11" s="12">
        <v>24000000</v>
      </c>
      <c r="F11" s="12">
        <v>24000000</v>
      </c>
      <c r="G11" s="13">
        <f t="shared" si="1"/>
        <v>0</v>
      </c>
      <c r="H11" s="127" t="s">
        <v>152</v>
      </c>
      <c r="I11" s="127"/>
      <c r="J11" s="127"/>
      <c r="K11" s="55"/>
    </row>
    <row r="12" spans="1:11" ht="17.25" customHeight="1">
      <c r="A12" s="660" t="s">
        <v>2</v>
      </c>
      <c r="B12" s="660"/>
      <c r="C12" s="660"/>
      <c r="D12" s="12">
        <v>2300000</v>
      </c>
      <c r="E12" s="12">
        <f>E13</f>
        <v>2759261</v>
      </c>
      <c r="F12" s="12">
        <f>F13</f>
        <v>2760000</v>
      </c>
      <c r="G12" s="13">
        <f t="shared" si="1"/>
        <v>739</v>
      </c>
      <c r="H12" s="70"/>
      <c r="I12" s="70"/>
      <c r="J12" s="70"/>
      <c r="K12" s="70"/>
    </row>
    <row r="13" spans="1:11" ht="17.25" customHeight="1">
      <c r="A13" s="70"/>
      <c r="B13" s="661" t="s">
        <v>2</v>
      </c>
      <c r="C13" s="661"/>
      <c r="D13" s="59">
        <v>2300000</v>
      </c>
      <c r="E13" s="59">
        <f>E14</f>
        <v>2759261</v>
      </c>
      <c r="F13" s="59">
        <f>F14</f>
        <v>2760000</v>
      </c>
      <c r="G13" s="59">
        <f t="shared" si="1"/>
        <v>739</v>
      </c>
      <c r="H13" s="92"/>
      <c r="I13" s="71"/>
      <c r="J13" s="71"/>
      <c r="K13" s="74">
        <f>K14</f>
        <v>0</v>
      </c>
    </row>
    <row r="14" spans="1:11" ht="17.25" customHeight="1">
      <c r="A14" s="70"/>
      <c r="B14" s="70"/>
      <c r="C14" s="70" t="s">
        <v>2</v>
      </c>
      <c r="D14" s="12">
        <v>2300000</v>
      </c>
      <c r="E14" s="12">
        <v>2759261</v>
      </c>
      <c r="F14" s="12">
        <v>2760000</v>
      </c>
      <c r="G14" s="13">
        <f t="shared" si="1"/>
        <v>739</v>
      </c>
      <c r="H14" s="70" t="s">
        <v>133</v>
      </c>
      <c r="I14" s="70"/>
      <c r="J14" s="70"/>
      <c r="K14" s="55">
        <v>0</v>
      </c>
    </row>
    <row r="15" spans="1:11" ht="17.25" customHeight="1">
      <c r="A15" s="660" t="s">
        <v>3</v>
      </c>
      <c r="B15" s="660"/>
      <c r="C15" s="660"/>
      <c r="D15" s="12">
        <v>2000000</v>
      </c>
      <c r="E15" s="12">
        <f>E16</f>
        <v>659641</v>
      </c>
      <c r="F15" s="12">
        <f>F16</f>
        <v>350000</v>
      </c>
      <c r="G15" s="13">
        <f t="shared" si="1"/>
        <v>-309641</v>
      </c>
      <c r="H15" s="70"/>
      <c r="I15" s="70"/>
      <c r="J15" s="70"/>
      <c r="K15" s="70"/>
    </row>
    <row r="16" spans="1:11" ht="17.25" customHeight="1">
      <c r="A16" s="70"/>
      <c r="B16" s="661" t="s">
        <v>3</v>
      </c>
      <c r="C16" s="661"/>
      <c r="D16" s="59">
        <v>2000000</v>
      </c>
      <c r="E16" s="59">
        <f>E17</f>
        <v>659641</v>
      </c>
      <c r="F16" s="59">
        <f>F17</f>
        <v>350000</v>
      </c>
      <c r="G16" s="60">
        <f t="shared" si="1"/>
        <v>-309641</v>
      </c>
      <c r="H16" s="71"/>
      <c r="I16" s="71"/>
      <c r="J16" s="71"/>
      <c r="K16" s="59">
        <v>0</v>
      </c>
    </row>
    <row r="17" spans="1:11" ht="17.25" customHeight="1">
      <c r="A17" s="70"/>
      <c r="B17" s="70"/>
      <c r="C17" s="70" t="s">
        <v>3</v>
      </c>
      <c r="D17" s="12">
        <v>2000000</v>
      </c>
      <c r="E17" s="12">
        <v>659641</v>
      </c>
      <c r="F17" s="12">
        <v>350000</v>
      </c>
      <c r="G17" s="13">
        <f t="shared" si="1"/>
        <v>-309641</v>
      </c>
      <c r="H17" s="70" t="s">
        <v>3</v>
      </c>
      <c r="I17" s="70"/>
      <c r="J17" s="70"/>
      <c r="K17" s="55">
        <v>0</v>
      </c>
    </row>
    <row r="18" spans="1:11" ht="17.25" customHeight="1">
      <c r="A18" s="660" t="s">
        <v>156</v>
      </c>
      <c r="B18" s="660"/>
      <c r="C18" s="660"/>
      <c r="D18" s="12">
        <f>D19</f>
        <v>0</v>
      </c>
      <c r="E18" s="12">
        <f>E19</f>
        <v>6999403</v>
      </c>
      <c r="F18" s="12">
        <f>F19</f>
        <v>6999403</v>
      </c>
      <c r="G18" s="13">
        <f>G19</f>
        <v>0</v>
      </c>
      <c r="H18" s="70"/>
      <c r="I18" s="70"/>
      <c r="J18" s="70"/>
      <c r="K18" s="70"/>
    </row>
    <row r="19" spans="1:11" ht="17.25" customHeight="1">
      <c r="A19" s="70"/>
      <c r="B19" s="662" t="s">
        <v>156</v>
      </c>
      <c r="C19" s="663"/>
      <c r="D19" s="59">
        <f>D20</f>
        <v>0</v>
      </c>
      <c r="E19" s="59">
        <f>E20+E21+E22</f>
        <v>6999403</v>
      </c>
      <c r="F19" s="59">
        <f>F20+F21+F22</f>
        <v>6999403</v>
      </c>
      <c r="G19" s="161">
        <f>F19-E19</f>
        <v>0</v>
      </c>
      <c r="H19" s="92"/>
      <c r="I19" s="71"/>
      <c r="J19" s="71"/>
      <c r="K19" s="71"/>
    </row>
    <row r="20" spans="1:11" ht="17.25" customHeight="1">
      <c r="A20" s="70"/>
      <c r="B20" s="70"/>
      <c r="C20" s="70" t="s">
        <v>157</v>
      </c>
      <c r="D20" s="12">
        <v>0</v>
      </c>
      <c r="E20" s="12">
        <v>116359</v>
      </c>
      <c r="F20" s="12">
        <v>116359</v>
      </c>
      <c r="G20" s="13">
        <f>F20-E20</f>
        <v>0</v>
      </c>
      <c r="H20" s="136" t="s">
        <v>3</v>
      </c>
      <c r="I20" s="70"/>
      <c r="J20" s="70"/>
      <c r="K20" s="75"/>
    </row>
    <row r="21" spans="1:11" s="76" customFormat="1" ht="17.25" customHeight="1">
      <c r="A21" s="159"/>
      <c r="B21" s="159"/>
      <c r="C21" s="159" t="s">
        <v>157</v>
      </c>
      <c r="D21" s="12">
        <v>0</v>
      </c>
      <c r="E21" s="12">
        <v>1102739</v>
      </c>
      <c r="F21" s="12">
        <v>1102739</v>
      </c>
      <c r="G21" s="13">
        <f t="shared" ref="G21:G26" si="2">F21-E21</f>
        <v>0</v>
      </c>
      <c r="H21" s="159" t="s">
        <v>2</v>
      </c>
      <c r="I21" s="159"/>
      <c r="J21" s="159"/>
      <c r="K21" s="75"/>
    </row>
    <row r="22" spans="1:11" s="76" customFormat="1" ht="17.25" customHeight="1">
      <c r="A22" s="159"/>
      <c r="B22" s="159"/>
      <c r="C22" s="159" t="s">
        <v>157</v>
      </c>
      <c r="D22" s="12">
        <v>0</v>
      </c>
      <c r="E22" s="12">
        <v>5780305</v>
      </c>
      <c r="F22" s="12">
        <v>5780305</v>
      </c>
      <c r="G22" s="13">
        <f t="shared" si="2"/>
        <v>0</v>
      </c>
      <c r="H22" s="159" t="s">
        <v>83</v>
      </c>
      <c r="I22" s="159"/>
      <c r="J22" s="159"/>
      <c r="K22" s="75"/>
    </row>
    <row r="23" spans="1:11" ht="17.25" customHeight="1">
      <c r="A23" s="329" t="s">
        <v>240</v>
      </c>
      <c r="B23" s="329"/>
      <c r="C23" s="329"/>
      <c r="D23" s="329"/>
      <c r="E23" s="329">
        <f>E24</f>
        <v>0</v>
      </c>
      <c r="F23" s="329">
        <f>F24</f>
        <v>16906</v>
      </c>
      <c r="G23" s="13">
        <f t="shared" si="2"/>
        <v>16906</v>
      </c>
      <c r="H23" s="329"/>
      <c r="I23" s="329"/>
      <c r="J23" s="329"/>
      <c r="K23" s="329"/>
    </row>
    <row r="24" spans="1:11" ht="17.25" customHeight="1">
      <c r="A24" s="329"/>
      <c r="B24" s="659" t="s">
        <v>240</v>
      </c>
      <c r="C24" s="659"/>
      <c r="D24" s="330"/>
      <c r="E24" s="330">
        <f>E25+E26</f>
        <v>0</v>
      </c>
      <c r="F24" s="330">
        <f>F25+F26</f>
        <v>16906</v>
      </c>
      <c r="G24" s="161">
        <f>F24-E24</f>
        <v>16906</v>
      </c>
      <c r="H24" s="330"/>
      <c r="I24" s="330"/>
      <c r="J24" s="330"/>
      <c r="K24" s="330"/>
    </row>
    <row r="25" spans="1:11" ht="17.25" customHeight="1">
      <c r="A25" s="329"/>
      <c r="B25" s="329"/>
      <c r="C25" s="339" t="s">
        <v>235</v>
      </c>
      <c r="D25" s="329"/>
      <c r="E25" s="329">
        <v>0</v>
      </c>
      <c r="F25" s="329">
        <v>13786</v>
      </c>
      <c r="G25" s="13">
        <f t="shared" si="2"/>
        <v>13786</v>
      </c>
      <c r="H25" s="329"/>
      <c r="I25" s="329"/>
      <c r="J25" s="329"/>
      <c r="K25" s="329"/>
    </row>
    <row r="26" spans="1:11" ht="17.25" customHeight="1">
      <c r="A26" s="329"/>
      <c r="B26" s="329"/>
      <c r="C26" s="340" t="s">
        <v>236</v>
      </c>
      <c r="D26" s="329"/>
      <c r="E26" s="329">
        <v>0</v>
      </c>
      <c r="F26" s="329">
        <v>3120</v>
      </c>
      <c r="G26" s="13">
        <f t="shared" si="2"/>
        <v>3120</v>
      </c>
      <c r="H26" s="329"/>
      <c r="I26" s="329"/>
      <c r="J26" s="329"/>
      <c r="K26" s="329"/>
    </row>
  </sheetData>
  <mergeCells count="17">
    <mergeCell ref="H2:K3"/>
    <mergeCell ref="A8:C8"/>
    <mergeCell ref="A12:C12"/>
    <mergeCell ref="B13:C13"/>
    <mergeCell ref="G2:G3"/>
    <mergeCell ref="A2:C2"/>
    <mergeCell ref="D2:D3"/>
    <mergeCell ref="E2:E3"/>
    <mergeCell ref="A4:C4"/>
    <mergeCell ref="A5:C5"/>
    <mergeCell ref="B6:C6"/>
    <mergeCell ref="B24:C24"/>
    <mergeCell ref="A15:C15"/>
    <mergeCell ref="B16:C16"/>
    <mergeCell ref="B9:C9"/>
    <mergeCell ref="B19:C19"/>
    <mergeCell ref="A18:C18"/>
  </mergeCells>
  <phoneticPr fontId="3" type="noConversion"/>
  <pageMargins left="0.74803149606299213" right="0.74803149606299213" top="1.1023622047244095" bottom="0.47244094488188981" header="0.51181102362204722" footer="0.51181102362204722"/>
  <pageSetup paperSize="9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2:S111"/>
  <sheetViews>
    <sheetView zoomScale="85" zoomScaleNormal="85" zoomScaleSheetLayoutView="85" workbookViewId="0">
      <pane ySplit="4" topLeftCell="A87" activePane="bottomLeft" state="frozen"/>
      <selection pane="bottomLeft" sqref="A1:P111"/>
    </sheetView>
  </sheetViews>
  <sheetFormatPr defaultRowHeight="13.5"/>
  <cols>
    <col min="1" max="1" width="4.109375" style="76" customWidth="1"/>
    <col min="2" max="2" width="4" style="76" customWidth="1"/>
    <col min="3" max="3" width="15.33203125" style="76" customWidth="1"/>
    <col min="4" max="4" width="10.109375" style="76" hidden="1" customWidth="1"/>
    <col min="5" max="5" width="8.88671875" style="76" hidden="1" customWidth="1"/>
    <col min="6" max="12" width="8.5546875" style="76" customWidth="1"/>
    <col min="13" max="13" width="12" style="76" customWidth="1"/>
    <col min="14" max="14" width="17.33203125" style="10" customWidth="1"/>
    <col min="15" max="15" width="1.88671875" style="10" customWidth="1"/>
    <col min="16" max="16" width="9.77734375" style="76" customWidth="1"/>
    <col min="17" max="18" width="8.88671875" style="76"/>
    <col min="19" max="19" width="9.88671875" style="76" bestFit="1" customWidth="1"/>
    <col min="20" max="16384" width="8.88671875" style="76"/>
  </cols>
  <sheetData>
    <row r="2" spans="1:19" ht="20.100000000000001" customHeight="1">
      <c r="A2" s="44" t="s">
        <v>80</v>
      </c>
      <c r="D2" s="79"/>
      <c r="M2" s="9"/>
      <c r="N2" s="29"/>
      <c r="O2" s="30"/>
      <c r="P2" s="31" t="s">
        <v>60</v>
      </c>
    </row>
    <row r="3" spans="1:19" ht="17.100000000000001" customHeight="1">
      <c r="A3" s="625" t="s">
        <v>6</v>
      </c>
      <c r="B3" s="625"/>
      <c r="C3" s="625"/>
      <c r="D3" s="677" t="s">
        <v>139</v>
      </c>
      <c r="E3" s="624" t="s">
        <v>58</v>
      </c>
      <c r="F3" s="321" t="s">
        <v>241</v>
      </c>
      <c r="G3" s="322" t="s">
        <v>242</v>
      </c>
      <c r="H3" s="186" t="s">
        <v>185</v>
      </c>
      <c r="I3" s="671" t="s">
        <v>81</v>
      </c>
      <c r="J3" s="672"/>
      <c r="K3" s="672"/>
      <c r="L3" s="673"/>
      <c r="M3" s="671" t="s">
        <v>26</v>
      </c>
      <c r="N3" s="672"/>
      <c r="O3" s="672"/>
      <c r="P3" s="673"/>
    </row>
    <row r="4" spans="1:19" ht="17.100000000000001" customHeight="1">
      <c r="A4" s="93" t="s">
        <v>7</v>
      </c>
      <c r="B4" s="93" t="s">
        <v>8</v>
      </c>
      <c r="C4" s="93" t="s">
        <v>10</v>
      </c>
      <c r="D4" s="678"/>
      <c r="E4" s="625"/>
      <c r="F4" s="294" t="s">
        <v>218</v>
      </c>
      <c r="G4" s="294" t="s">
        <v>184</v>
      </c>
      <c r="H4" s="187" t="s">
        <v>186</v>
      </c>
      <c r="I4" s="93" t="s">
        <v>82</v>
      </c>
      <c r="J4" s="93" t="s">
        <v>3</v>
      </c>
      <c r="K4" s="93" t="s">
        <v>2</v>
      </c>
      <c r="L4" s="93" t="s">
        <v>83</v>
      </c>
      <c r="M4" s="674"/>
      <c r="N4" s="675"/>
      <c r="O4" s="675"/>
      <c r="P4" s="676"/>
    </row>
    <row r="5" spans="1:19" ht="21" customHeight="1">
      <c r="A5" s="660" t="s">
        <v>37</v>
      </c>
      <c r="B5" s="660"/>
      <c r="C5" s="660"/>
      <c r="D5" s="32">
        <v>76658000</v>
      </c>
      <c r="E5" s="32" t="e">
        <f>E6+E75+E79+E108</f>
        <v>#REF!</v>
      </c>
      <c r="F5" s="200">
        <f>F6+F75+F79+F108</f>
        <v>77596000</v>
      </c>
      <c r="G5" s="200">
        <f>G6+G75+G79+G108</f>
        <v>77379359</v>
      </c>
      <c r="H5" s="200">
        <f>G5-F5</f>
        <v>-216641</v>
      </c>
      <c r="I5" s="200">
        <f>I6+I75+I79+I108</f>
        <v>63864924</v>
      </c>
      <c r="J5" s="200">
        <f>J6+J75+J79+J108</f>
        <v>466437</v>
      </c>
      <c r="K5" s="200">
        <f>K6+K75+K79+K108</f>
        <v>3864661</v>
      </c>
      <c r="L5" s="200">
        <f>L6+L75+L79+L108</f>
        <v>9183337</v>
      </c>
      <c r="M5" s="80"/>
      <c r="N5" s="33"/>
      <c r="O5" s="34"/>
      <c r="P5" s="35"/>
    </row>
    <row r="6" spans="1:19" ht="21" customHeight="1">
      <c r="A6" s="670" t="s">
        <v>4</v>
      </c>
      <c r="B6" s="670"/>
      <c r="C6" s="670"/>
      <c r="D6" s="117">
        <v>71960000</v>
      </c>
      <c r="E6" s="117" t="e">
        <f>E7+E44+E49</f>
        <v>#REF!</v>
      </c>
      <c r="F6" s="201">
        <f>F7+F27+F44+F49</f>
        <v>71363210</v>
      </c>
      <c r="G6" s="201">
        <f>G7+G27+G44+G49</f>
        <v>70456196</v>
      </c>
      <c r="H6" s="200">
        <f>G6-F6</f>
        <v>-907014</v>
      </c>
      <c r="I6" s="201">
        <f>I7+I27+I44+I49</f>
        <v>63270344</v>
      </c>
      <c r="J6" s="201">
        <f>J7+J27+J44+J49</f>
        <v>448000</v>
      </c>
      <c r="K6" s="201">
        <f>K7+K27+K44+K49</f>
        <v>1452922</v>
      </c>
      <c r="L6" s="201">
        <f>L7+L27+L44+L49</f>
        <v>5284930</v>
      </c>
      <c r="M6" s="118"/>
      <c r="N6" s="119"/>
      <c r="O6" s="120"/>
      <c r="P6" s="121"/>
    </row>
    <row r="7" spans="1:19" ht="21" customHeight="1">
      <c r="A7" s="14"/>
      <c r="B7" s="661" t="s">
        <v>84</v>
      </c>
      <c r="C7" s="661"/>
      <c r="D7" s="98">
        <v>35270000</v>
      </c>
      <c r="E7" s="98" t="e">
        <f>E8+#REF!+E11+E17+E20</f>
        <v>#REF!</v>
      </c>
      <c r="F7" s="202">
        <f>F8+F11+F16+F17+F20</f>
        <v>34878642</v>
      </c>
      <c r="G7" s="203">
        <f>G8+G11+G16+G17+G20</f>
        <v>34836642</v>
      </c>
      <c r="H7" s="203">
        <f>G7-F7</f>
        <v>-42000</v>
      </c>
      <c r="I7" s="204">
        <f>I8+I11+I17+I20</f>
        <v>34668642</v>
      </c>
      <c r="J7" s="204">
        <f>J16</f>
        <v>168000</v>
      </c>
      <c r="K7" s="204">
        <f>K17</f>
        <v>0</v>
      </c>
      <c r="L7" s="204"/>
      <c r="M7" s="99"/>
      <c r="N7" s="100"/>
      <c r="O7" s="101"/>
      <c r="P7" s="96">
        <f>P8+P11+P16+P17+P20</f>
        <v>34836642</v>
      </c>
      <c r="S7" s="79">
        <f>I5+J5+K5+L5</f>
        <v>77379359</v>
      </c>
    </row>
    <row r="8" spans="1:19" ht="21" customHeight="1">
      <c r="A8" s="77"/>
      <c r="B8" s="14"/>
      <c r="C8" s="293" t="s">
        <v>11</v>
      </c>
      <c r="D8" s="117">
        <v>27120000</v>
      </c>
      <c r="E8" s="295" t="e">
        <f>D8-#REF!</f>
        <v>#REF!</v>
      </c>
      <c r="F8" s="222">
        <v>25854000</v>
      </c>
      <c r="G8" s="222">
        <v>25854000</v>
      </c>
      <c r="H8" s="201">
        <f>G8-F8</f>
        <v>0</v>
      </c>
      <c r="I8" s="222">
        <v>25854000</v>
      </c>
      <c r="J8" s="222"/>
      <c r="K8" s="222"/>
      <c r="L8" s="222"/>
      <c r="M8" s="296"/>
      <c r="N8" s="258"/>
      <c r="O8" s="297"/>
      <c r="P8" s="298">
        <f>P9+P10</f>
        <v>25854000</v>
      </c>
    </row>
    <row r="9" spans="1:19" ht="21" customHeight="1">
      <c r="A9" s="77"/>
      <c r="B9" s="77"/>
      <c r="C9" s="300"/>
      <c r="D9" s="301"/>
      <c r="E9" s="302"/>
      <c r="F9" s="248"/>
      <c r="G9" s="248"/>
      <c r="H9" s="248"/>
      <c r="I9" s="248"/>
      <c r="J9" s="248"/>
      <c r="K9" s="248"/>
      <c r="L9" s="226"/>
      <c r="M9" s="303" t="s">
        <v>136</v>
      </c>
      <c r="N9" s="304" t="s">
        <v>190</v>
      </c>
      <c r="O9" s="305" t="s">
        <v>27</v>
      </c>
      <c r="P9" s="306">
        <v>16498000</v>
      </c>
    </row>
    <row r="10" spans="1:19" ht="21" customHeight="1">
      <c r="A10" s="77"/>
      <c r="B10" s="77"/>
      <c r="C10" s="307"/>
      <c r="D10" s="308"/>
      <c r="E10" s="309"/>
      <c r="F10" s="310"/>
      <c r="G10" s="310"/>
      <c r="H10" s="310"/>
      <c r="I10" s="310"/>
      <c r="J10" s="310"/>
      <c r="K10" s="310"/>
      <c r="L10" s="311"/>
      <c r="M10" s="312"/>
      <c r="N10" s="313" t="s">
        <v>191</v>
      </c>
      <c r="O10" s="314" t="s">
        <v>27</v>
      </c>
      <c r="P10" s="315">
        <v>9356000</v>
      </c>
    </row>
    <row r="11" spans="1:19" ht="21" customHeight="1">
      <c r="A11" s="77"/>
      <c r="B11" s="77"/>
      <c r="C11" s="293" t="s">
        <v>12</v>
      </c>
      <c r="D11" s="117">
        <v>2980000</v>
      </c>
      <c r="E11" s="295" t="e">
        <f>D11-#REF!</f>
        <v>#REF!</v>
      </c>
      <c r="F11" s="222">
        <v>3451400</v>
      </c>
      <c r="G11" s="222">
        <v>3451400</v>
      </c>
      <c r="H11" s="201">
        <f>G11-F11</f>
        <v>0</v>
      </c>
      <c r="I11" s="222">
        <v>3451400</v>
      </c>
      <c r="J11" s="222"/>
      <c r="K11" s="222"/>
      <c r="L11" s="222"/>
      <c r="M11" s="299"/>
      <c r="N11" s="258"/>
      <c r="O11" s="297"/>
      <c r="P11" s="298">
        <f>P12+P13+P14+P15</f>
        <v>3451400</v>
      </c>
    </row>
    <row r="12" spans="1:19" ht="21" customHeight="1">
      <c r="A12" s="77"/>
      <c r="B12" s="77"/>
      <c r="C12" s="77"/>
      <c r="D12" s="16"/>
      <c r="E12" s="78"/>
      <c r="F12" s="208"/>
      <c r="G12" s="208"/>
      <c r="H12" s="208"/>
      <c r="I12" s="208"/>
      <c r="J12" s="208"/>
      <c r="K12" s="208"/>
      <c r="L12" s="208"/>
      <c r="M12" s="199" t="s">
        <v>85</v>
      </c>
      <c r="N12" s="190" t="s">
        <v>192</v>
      </c>
      <c r="O12" s="115" t="s">
        <v>27</v>
      </c>
      <c r="P12" s="114">
        <v>438000</v>
      </c>
    </row>
    <row r="13" spans="1:19" ht="21" customHeight="1">
      <c r="A13" s="77"/>
      <c r="B13" s="77"/>
      <c r="C13" s="77"/>
      <c r="D13" s="16"/>
      <c r="E13" s="78"/>
      <c r="F13" s="208"/>
      <c r="G13" s="208"/>
      <c r="H13" s="208"/>
      <c r="I13" s="208"/>
      <c r="J13" s="208"/>
      <c r="K13" s="208"/>
      <c r="L13" s="208"/>
      <c r="M13" s="199"/>
      <c r="N13" s="190" t="s">
        <v>193</v>
      </c>
      <c r="O13" s="115" t="s">
        <v>27</v>
      </c>
      <c r="P13" s="114">
        <v>480000</v>
      </c>
    </row>
    <row r="14" spans="1:19" ht="21" customHeight="1">
      <c r="A14" s="77"/>
      <c r="B14" s="77"/>
      <c r="C14" s="77"/>
      <c r="D14" s="16"/>
      <c r="E14" s="78"/>
      <c r="F14" s="208"/>
      <c r="G14" s="208"/>
      <c r="H14" s="208"/>
      <c r="I14" s="208"/>
      <c r="J14" s="208"/>
      <c r="K14" s="208"/>
      <c r="L14" s="208"/>
      <c r="M14" s="199" t="s">
        <v>86</v>
      </c>
      <c r="N14" s="190" t="s">
        <v>194</v>
      </c>
      <c r="O14" s="115" t="s">
        <v>27</v>
      </c>
      <c r="P14" s="114">
        <v>1130000</v>
      </c>
    </row>
    <row r="15" spans="1:19" ht="21" customHeight="1">
      <c r="A15" s="77"/>
      <c r="B15" s="77"/>
      <c r="C15" s="66"/>
      <c r="D15" s="19"/>
      <c r="E15" s="20"/>
      <c r="F15" s="209"/>
      <c r="G15" s="209"/>
      <c r="H15" s="209"/>
      <c r="I15" s="209"/>
      <c r="J15" s="209"/>
      <c r="K15" s="209"/>
      <c r="L15" s="209"/>
      <c r="M15" s="193"/>
      <c r="N15" s="191" t="s">
        <v>195</v>
      </c>
      <c r="O15" s="189"/>
      <c r="P15" s="175">
        <v>1403400</v>
      </c>
    </row>
    <row r="16" spans="1:19" ht="21" customHeight="1">
      <c r="A16" s="77"/>
      <c r="B16" s="77"/>
      <c r="C16" s="66" t="s">
        <v>196</v>
      </c>
      <c r="D16" s="19"/>
      <c r="E16" s="20"/>
      <c r="F16" s="209">
        <v>210000</v>
      </c>
      <c r="G16" s="209">
        <v>168000</v>
      </c>
      <c r="H16" s="200">
        <f>G16-F16</f>
        <v>-42000</v>
      </c>
      <c r="I16" s="209"/>
      <c r="J16" s="209">
        <v>168000</v>
      </c>
      <c r="K16" s="209"/>
      <c r="L16" s="209"/>
      <c r="M16" s="193" t="s">
        <v>197</v>
      </c>
      <c r="N16" s="191">
        <v>168000</v>
      </c>
      <c r="O16" s="189"/>
      <c r="P16" s="196">
        <v>168000</v>
      </c>
    </row>
    <row r="17" spans="1:16" ht="21" customHeight="1">
      <c r="A17" s="77"/>
      <c r="B17" s="77"/>
      <c r="C17" s="307" t="s">
        <v>13</v>
      </c>
      <c r="D17" s="308">
        <v>2260000</v>
      </c>
      <c r="E17" s="309" t="e">
        <f>D17-#REF!</f>
        <v>#REF!</v>
      </c>
      <c r="F17" s="310">
        <v>2462522</v>
      </c>
      <c r="G17" s="310">
        <f>P17</f>
        <v>2462522</v>
      </c>
      <c r="H17" s="201">
        <f>G17-F17</f>
        <v>0</v>
      </c>
      <c r="I17" s="310">
        <f>G17</f>
        <v>2462522</v>
      </c>
      <c r="J17" s="310"/>
      <c r="K17" s="310"/>
      <c r="L17" s="310"/>
      <c r="M17" s="312"/>
      <c r="N17" s="313"/>
      <c r="O17" s="314"/>
      <c r="P17" s="316">
        <f>P18+P19</f>
        <v>2462522</v>
      </c>
    </row>
    <row r="18" spans="1:16" ht="21" customHeight="1">
      <c r="A18" s="77"/>
      <c r="B18" s="77"/>
      <c r="C18" s="300"/>
      <c r="D18" s="301"/>
      <c r="E18" s="302"/>
      <c r="F18" s="248"/>
      <c r="G18" s="248"/>
      <c r="H18" s="248"/>
      <c r="I18" s="248"/>
      <c r="J18" s="248"/>
      <c r="K18" s="248"/>
      <c r="L18" s="248"/>
      <c r="M18" s="303" t="s">
        <v>146</v>
      </c>
      <c r="N18" s="317" t="s">
        <v>189</v>
      </c>
      <c r="O18" s="305" t="s">
        <v>27</v>
      </c>
      <c r="P18" s="306">
        <v>1525904</v>
      </c>
    </row>
    <row r="19" spans="1:16" ht="21" customHeight="1">
      <c r="A19" s="77"/>
      <c r="B19" s="77"/>
      <c r="C19" s="307"/>
      <c r="D19" s="308"/>
      <c r="E19" s="309"/>
      <c r="F19" s="310"/>
      <c r="G19" s="310"/>
      <c r="H19" s="310"/>
      <c r="I19" s="310"/>
      <c r="J19" s="310"/>
      <c r="K19" s="310"/>
      <c r="L19" s="310"/>
      <c r="M19" s="312"/>
      <c r="N19" s="318" t="s">
        <v>187</v>
      </c>
      <c r="O19" s="314" t="s">
        <v>188</v>
      </c>
      <c r="P19" s="319">
        <v>936618</v>
      </c>
    </row>
    <row r="20" spans="1:16" ht="21" customHeight="1">
      <c r="A20" s="77"/>
      <c r="B20" s="77"/>
      <c r="C20" s="293" t="s">
        <v>14</v>
      </c>
      <c r="D20" s="117">
        <v>2910000</v>
      </c>
      <c r="E20" s="295" t="e">
        <f>D20-#REF!</f>
        <v>#REF!</v>
      </c>
      <c r="F20" s="222">
        <v>2900720</v>
      </c>
      <c r="G20" s="222">
        <v>2900720</v>
      </c>
      <c r="H20" s="201">
        <f>G20-F20</f>
        <v>0</v>
      </c>
      <c r="I20" s="222">
        <v>2900720</v>
      </c>
      <c r="J20" s="222"/>
      <c r="K20" s="222"/>
      <c r="L20" s="222"/>
      <c r="M20" s="299"/>
      <c r="N20" s="258"/>
      <c r="O20" s="297"/>
      <c r="P20" s="298">
        <v>2900720</v>
      </c>
    </row>
    <row r="21" spans="1:16" ht="21" customHeight="1">
      <c r="A21" s="77"/>
      <c r="B21" s="77"/>
      <c r="C21" s="77"/>
      <c r="D21" s="16"/>
      <c r="E21" s="78"/>
      <c r="F21" s="208"/>
      <c r="G21" s="208"/>
      <c r="H21" s="208"/>
      <c r="I21" s="208"/>
      <c r="J21" s="208"/>
      <c r="K21" s="208"/>
      <c r="L21" s="208"/>
      <c r="M21" s="273" t="s">
        <v>208</v>
      </c>
      <c r="N21" s="190"/>
      <c r="O21" s="115"/>
      <c r="P21" s="114"/>
    </row>
    <row r="22" spans="1:16" ht="21" customHeight="1">
      <c r="A22" s="77"/>
      <c r="B22" s="77"/>
      <c r="C22" s="77"/>
      <c r="D22" s="16"/>
      <c r="E22" s="78"/>
      <c r="F22" s="208"/>
      <c r="G22" s="208"/>
      <c r="H22" s="208"/>
      <c r="I22" s="208"/>
      <c r="J22" s="208"/>
      <c r="K22" s="208"/>
      <c r="L22" s="208"/>
      <c r="M22" s="273" t="s">
        <v>205</v>
      </c>
      <c r="N22" s="190" t="s">
        <v>138</v>
      </c>
      <c r="O22" s="115" t="s">
        <v>27</v>
      </c>
      <c r="P22" s="114">
        <f>P20-P24-P23-P25-P26</f>
        <v>890400</v>
      </c>
    </row>
    <row r="23" spans="1:16">
      <c r="A23" s="77"/>
      <c r="B23" s="77"/>
      <c r="C23" s="77"/>
      <c r="D23" s="16"/>
      <c r="E23" s="78"/>
      <c r="F23" s="208"/>
      <c r="G23" s="208"/>
      <c r="H23" s="208"/>
      <c r="I23" s="208"/>
      <c r="J23" s="208"/>
      <c r="K23" s="208"/>
      <c r="L23" s="208"/>
      <c r="M23" s="273" t="s">
        <v>206</v>
      </c>
      <c r="N23" s="190" t="s">
        <v>182</v>
      </c>
      <c r="O23" s="115" t="s">
        <v>27</v>
      </c>
      <c r="P23" s="114">
        <v>59840</v>
      </c>
    </row>
    <row r="24" spans="1:16" ht="21" customHeight="1">
      <c r="A24" s="77"/>
      <c r="B24" s="77"/>
      <c r="C24" s="77"/>
      <c r="D24" s="16"/>
      <c r="E24" s="78"/>
      <c r="F24" s="208"/>
      <c r="G24" s="208"/>
      <c r="H24" s="208"/>
      <c r="I24" s="208"/>
      <c r="J24" s="208"/>
      <c r="K24" s="208"/>
      <c r="L24" s="208"/>
      <c r="M24" s="273" t="s">
        <v>207</v>
      </c>
      <c r="N24" s="190" t="s">
        <v>126</v>
      </c>
      <c r="O24" s="115" t="s">
        <v>27</v>
      </c>
      <c r="P24" s="114">
        <v>1354500</v>
      </c>
    </row>
    <row r="25" spans="1:16" ht="21" customHeight="1">
      <c r="A25" s="77"/>
      <c r="B25" s="77"/>
      <c r="C25" s="77"/>
      <c r="D25" s="16"/>
      <c r="E25" s="78"/>
      <c r="F25" s="208"/>
      <c r="G25" s="208"/>
      <c r="H25" s="208"/>
      <c r="I25" s="208"/>
      <c r="J25" s="208"/>
      <c r="K25" s="208"/>
      <c r="L25" s="208"/>
      <c r="M25" s="273" t="s">
        <v>209</v>
      </c>
      <c r="N25" s="190" t="s">
        <v>125</v>
      </c>
      <c r="O25" s="115" t="s">
        <v>27</v>
      </c>
      <c r="P25" s="114">
        <v>270900</v>
      </c>
    </row>
    <row r="26" spans="1:16" ht="21" customHeight="1">
      <c r="A26" s="77"/>
      <c r="B26" s="66"/>
      <c r="C26" s="66"/>
      <c r="D26" s="19"/>
      <c r="E26" s="20"/>
      <c r="F26" s="209"/>
      <c r="G26" s="209"/>
      <c r="H26" s="209"/>
      <c r="I26" s="209"/>
      <c r="J26" s="209"/>
      <c r="K26" s="209"/>
      <c r="L26" s="209"/>
      <c r="M26" s="274" t="s">
        <v>210</v>
      </c>
      <c r="N26" s="191" t="s">
        <v>155</v>
      </c>
      <c r="O26" s="189" t="s">
        <v>27</v>
      </c>
      <c r="P26" s="175">
        <v>325080</v>
      </c>
    </row>
    <row r="27" spans="1:16" ht="21" customHeight="1">
      <c r="A27" s="77"/>
      <c r="B27" s="679" t="s">
        <v>140</v>
      </c>
      <c r="C27" s="679"/>
      <c r="D27" s="266">
        <v>24000000</v>
      </c>
      <c r="E27" s="266">
        <f>E28+E30+E32+E37</f>
        <v>21433000.499200001</v>
      </c>
      <c r="F27" s="267">
        <f>F28+F30+F32+F34+F37</f>
        <v>24000000</v>
      </c>
      <c r="G27" s="267">
        <f>G28+G30+G32+G34+G37</f>
        <v>23459824</v>
      </c>
      <c r="H27" s="267">
        <f>H28+H30+H32+H34+H37</f>
        <v>-540176</v>
      </c>
      <c r="I27" s="268">
        <f>I28+I30+I32+I34+I37</f>
        <v>23459824</v>
      </c>
      <c r="J27" s="268">
        <v>0</v>
      </c>
      <c r="K27" s="268">
        <v>0</v>
      </c>
      <c r="L27" s="268">
        <v>0</v>
      </c>
      <c r="M27" s="269"/>
      <c r="N27" s="270"/>
      <c r="O27" s="271"/>
      <c r="P27" s="272">
        <f>P28+P30+P32+P34+P37</f>
        <v>23459824</v>
      </c>
    </row>
    <row r="28" spans="1:16" ht="21" customHeight="1">
      <c r="A28" s="77"/>
      <c r="B28" s="77"/>
      <c r="C28" s="126" t="s">
        <v>46</v>
      </c>
      <c r="D28" s="32">
        <v>18876000</v>
      </c>
      <c r="E28" s="13">
        <v>15264000</v>
      </c>
      <c r="F28" s="205">
        <v>18278967</v>
      </c>
      <c r="G28" s="205">
        <v>18278967</v>
      </c>
      <c r="H28" s="200">
        <f>G28-F28</f>
        <v>0</v>
      </c>
      <c r="I28" s="205">
        <v>18278967</v>
      </c>
      <c r="J28" s="205"/>
      <c r="K28" s="205"/>
      <c r="L28" s="125"/>
      <c r="M28" s="125"/>
      <c r="N28" s="132"/>
      <c r="O28" s="36"/>
      <c r="P28" s="24">
        <v>18278967</v>
      </c>
    </row>
    <row r="29" spans="1:16" ht="21" customHeight="1">
      <c r="A29" s="77"/>
      <c r="B29" s="77"/>
      <c r="C29" s="14"/>
      <c r="D29" s="25"/>
      <c r="E29" s="26"/>
      <c r="F29" s="206"/>
      <c r="G29" s="206"/>
      <c r="H29" s="206"/>
      <c r="I29" s="206"/>
      <c r="J29" s="206"/>
      <c r="K29" s="206"/>
      <c r="L29" s="133"/>
      <c r="M29" s="133" t="s">
        <v>141</v>
      </c>
      <c r="N29" s="131" t="s">
        <v>243</v>
      </c>
      <c r="O29" s="27" t="s">
        <v>142</v>
      </c>
      <c r="P29" s="28">
        <v>18278967</v>
      </c>
    </row>
    <row r="30" spans="1:16" ht="21" customHeight="1">
      <c r="A30" s="77"/>
      <c r="B30" s="77"/>
      <c r="C30" s="126" t="s">
        <v>143</v>
      </c>
      <c r="D30" s="32">
        <v>1573000</v>
      </c>
      <c r="E30" s="13">
        <v>2596000</v>
      </c>
      <c r="F30" s="205">
        <v>1568425</v>
      </c>
      <c r="G30" s="205">
        <v>1568425</v>
      </c>
      <c r="H30" s="200">
        <f>G30-F30</f>
        <v>0</v>
      </c>
      <c r="I30" s="205">
        <v>1568425</v>
      </c>
      <c r="J30" s="205">
        <v>0</v>
      </c>
      <c r="K30" s="205"/>
      <c r="L30" s="133"/>
      <c r="M30" s="133"/>
      <c r="N30" s="131"/>
      <c r="O30" s="27"/>
      <c r="P30" s="128">
        <f>P31</f>
        <v>1568425</v>
      </c>
    </row>
    <row r="31" spans="1:16" ht="21" customHeight="1">
      <c r="A31" s="77"/>
      <c r="B31" s="77"/>
      <c r="C31" s="66"/>
      <c r="D31" s="19"/>
      <c r="E31" s="20"/>
      <c r="F31" s="210"/>
      <c r="G31" s="209"/>
      <c r="H31" s="209"/>
      <c r="I31" s="210"/>
      <c r="J31" s="210"/>
      <c r="K31" s="210"/>
      <c r="L31" s="125"/>
      <c r="M31" s="125" t="s">
        <v>144</v>
      </c>
      <c r="N31" s="132" t="s">
        <v>198</v>
      </c>
      <c r="O31" s="36" t="s">
        <v>142</v>
      </c>
      <c r="P31" s="102">
        <v>1568425</v>
      </c>
    </row>
    <row r="32" spans="1:16" ht="21" customHeight="1">
      <c r="A32" s="77"/>
      <c r="B32" s="77"/>
      <c r="C32" s="66" t="s">
        <v>145</v>
      </c>
      <c r="D32" s="19">
        <v>1573000</v>
      </c>
      <c r="E32" s="20">
        <v>1696000</v>
      </c>
      <c r="F32" s="210">
        <v>1694170</v>
      </c>
      <c r="G32" s="209">
        <v>1668832</v>
      </c>
      <c r="H32" s="200">
        <f>G32-F32</f>
        <v>-25338</v>
      </c>
      <c r="I32" s="210">
        <f>G32</f>
        <v>1668832</v>
      </c>
      <c r="J32" s="210">
        <v>0</v>
      </c>
      <c r="K32" s="210"/>
      <c r="L32" s="213"/>
      <c r="M32" s="213"/>
      <c r="N32" s="249"/>
      <c r="O32" s="21"/>
      <c r="P32" s="37">
        <f>P33</f>
        <v>1668832</v>
      </c>
    </row>
    <row r="33" spans="1:19" ht="21" customHeight="1">
      <c r="A33" s="77"/>
      <c r="B33" s="77"/>
      <c r="C33" s="14"/>
      <c r="D33" s="25"/>
      <c r="E33" s="26"/>
      <c r="F33" s="206"/>
      <c r="G33" s="206"/>
      <c r="H33" s="206"/>
      <c r="I33" s="206"/>
      <c r="J33" s="206"/>
      <c r="K33" s="206"/>
      <c r="L33" s="214"/>
      <c r="M33" s="133" t="s">
        <v>146</v>
      </c>
      <c r="N33" s="131" t="s">
        <v>244</v>
      </c>
      <c r="O33" s="27" t="s">
        <v>142</v>
      </c>
      <c r="P33" s="28">
        <v>1668832</v>
      </c>
    </row>
    <row r="34" spans="1:19" ht="21" customHeight="1">
      <c r="A34" s="77"/>
      <c r="B34" s="77"/>
      <c r="C34" s="329" t="s">
        <v>199</v>
      </c>
      <c r="D34" s="32"/>
      <c r="E34" s="13"/>
      <c r="F34" s="221">
        <v>482658</v>
      </c>
      <c r="G34" s="221">
        <v>0</v>
      </c>
      <c r="H34" s="200">
        <f>G34-F34</f>
        <v>-482658</v>
      </c>
      <c r="I34" s="221">
        <f>P34</f>
        <v>0</v>
      </c>
      <c r="J34" s="221"/>
      <c r="K34" s="221"/>
      <c r="L34" s="185"/>
      <c r="M34" s="185"/>
      <c r="N34" s="341"/>
      <c r="O34" s="342"/>
      <c r="P34" s="75">
        <f>P35+P36</f>
        <v>0</v>
      </c>
    </row>
    <row r="35" spans="1:19" ht="21" customHeight="1">
      <c r="A35" s="77"/>
      <c r="B35" s="77"/>
      <c r="C35" s="14"/>
      <c r="D35" s="25"/>
      <c r="E35" s="26"/>
      <c r="F35" s="206"/>
      <c r="G35" s="206"/>
      <c r="H35" s="206"/>
      <c r="I35" s="206"/>
      <c r="J35" s="206"/>
      <c r="K35" s="206"/>
      <c r="L35" s="214"/>
      <c r="M35" s="133" t="s">
        <v>200</v>
      </c>
      <c r="N35" s="131"/>
      <c r="O35" s="27"/>
      <c r="P35" s="28">
        <v>0</v>
      </c>
    </row>
    <row r="36" spans="1:19" ht="21" customHeight="1">
      <c r="A36" s="77"/>
      <c r="B36" s="77"/>
      <c r="C36" s="66"/>
      <c r="D36" s="19"/>
      <c r="E36" s="20"/>
      <c r="F36" s="209"/>
      <c r="G36" s="209"/>
      <c r="H36" s="209"/>
      <c r="I36" s="209"/>
      <c r="J36" s="209"/>
      <c r="K36" s="209"/>
      <c r="L36" s="215"/>
      <c r="M36" s="193" t="s">
        <v>217</v>
      </c>
      <c r="N36" s="191"/>
      <c r="O36" s="189"/>
      <c r="P36" s="175">
        <v>0</v>
      </c>
    </row>
    <row r="37" spans="1:19" ht="21" customHeight="1">
      <c r="A37" s="77"/>
      <c r="B37" s="77"/>
      <c r="C37" s="66" t="s">
        <v>147</v>
      </c>
      <c r="D37" s="19">
        <v>1978000</v>
      </c>
      <c r="E37" s="20">
        <v>1877000.4992</v>
      </c>
      <c r="F37" s="209">
        <v>1975780</v>
      </c>
      <c r="G37" s="209">
        <v>1943600</v>
      </c>
      <c r="H37" s="200">
        <f>G37-F37</f>
        <v>-32180</v>
      </c>
      <c r="I37" s="209">
        <v>1943600</v>
      </c>
      <c r="J37" s="209">
        <v>0</v>
      </c>
      <c r="K37" s="209"/>
      <c r="L37" s="193"/>
      <c r="M37" s="193"/>
      <c r="N37" s="250"/>
      <c r="O37" s="173"/>
      <c r="P37" s="182">
        <v>1943600</v>
      </c>
      <c r="S37" s="76">
        <v>20025984</v>
      </c>
    </row>
    <row r="38" spans="1:19" ht="21" customHeight="1">
      <c r="A38" s="77"/>
      <c r="B38" s="77"/>
      <c r="C38" s="77"/>
      <c r="D38" s="16"/>
      <c r="E38" s="78"/>
      <c r="F38" s="207"/>
      <c r="G38" s="208"/>
      <c r="H38" s="208"/>
      <c r="I38" s="207"/>
      <c r="J38" s="207"/>
      <c r="K38" s="207"/>
      <c r="L38" s="216"/>
      <c r="M38" s="216" t="s">
        <v>148</v>
      </c>
      <c r="N38" s="251"/>
      <c r="O38" s="27"/>
      <c r="P38" s="129">
        <f>SUM(P39:P43)</f>
        <v>1943600</v>
      </c>
    </row>
    <row r="39" spans="1:19" ht="21" customHeight="1">
      <c r="A39" s="77"/>
      <c r="B39" s="77"/>
      <c r="C39" s="77"/>
      <c r="D39" s="16"/>
      <c r="E39" s="78"/>
      <c r="F39" s="207"/>
      <c r="G39" s="208"/>
      <c r="H39" s="208"/>
      <c r="I39" s="207"/>
      <c r="J39" s="207"/>
      <c r="K39" s="207"/>
      <c r="L39" s="217"/>
      <c r="M39" s="217" t="s">
        <v>205</v>
      </c>
      <c r="N39" s="252" t="s">
        <v>245</v>
      </c>
      <c r="O39" s="115" t="s">
        <v>142</v>
      </c>
      <c r="P39" s="39">
        <v>606110</v>
      </c>
      <c r="S39" s="76">
        <f>S37*0.03035</f>
        <v>607788.61439999996</v>
      </c>
    </row>
    <row r="40" spans="1:19" ht="21" customHeight="1">
      <c r="A40" s="77"/>
      <c r="B40" s="77"/>
      <c r="C40" s="77"/>
      <c r="D40" s="16"/>
      <c r="E40" s="78"/>
      <c r="F40" s="207"/>
      <c r="G40" s="208"/>
      <c r="H40" s="208"/>
      <c r="I40" s="207"/>
      <c r="J40" s="207"/>
      <c r="K40" s="207"/>
      <c r="L40" s="217"/>
      <c r="M40" s="217" t="s">
        <v>211</v>
      </c>
      <c r="N40" s="252" t="s">
        <v>246</v>
      </c>
      <c r="O40" s="115" t="s">
        <v>142</v>
      </c>
      <c r="P40" s="39">
        <v>39810</v>
      </c>
      <c r="S40" s="76">
        <f>S39*0.0655</f>
        <v>39810.154243199999</v>
      </c>
    </row>
    <row r="41" spans="1:19" ht="21" customHeight="1">
      <c r="A41" s="77"/>
      <c r="B41" s="77"/>
      <c r="C41" s="77"/>
      <c r="D41" s="16"/>
      <c r="E41" s="78"/>
      <c r="F41" s="207"/>
      <c r="G41" s="208"/>
      <c r="H41" s="208"/>
      <c r="I41" s="207"/>
      <c r="J41" s="207"/>
      <c r="K41" s="207"/>
      <c r="L41" s="217"/>
      <c r="M41" s="217" t="s">
        <v>207</v>
      </c>
      <c r="N41" s="252" t="s">
        <v>247</v>
      </c>
      <c r="O41" s="115" t="s">
        <v>142</v>
      </c>
      <c r="P41" s="39">
        <v>901170</v>
      </c>
      <c r="S41" s="76">
        <f>S37*0.045</f>
        <v>901169.27999999991</v>
      </c>
    </row>
    <row r="42" spans="1:19" ht="21" customHeight="1">
      <c r="A42" s="77"/>
      <c r="B42" s="77"/>
      <c r="C42" s="77"/>
      <c r="D42" s="16"/>
      <c r="E42" s="78"/>
      <c r="F42" s="207"/>
      <c r="G42" s="208"/>
      <c r="H42" s="208"/>
      <c r="I42" s="207"/>
      <c r="J42" s="207"/>
      <c r="K42" s="207"/>
      <c r="L42" s="217"/>
      <c r="M42" s="217" t="s">
        <v>209</v>
      </c>
      <c r="N42" s="252" t="s">
        <v>248</v>
      </c>
      <c r="O42" s="115" t="s">
        <v>142</v>
      </c>
      <c r="P42" s="39">
        <v>180230</v>
      </c>
      <c r="S42" s="76">
        <f>S37*0.009</f>
        <v>180233.856</v>
      </c>
    </row>
    <row r="43" spans="1:19" ht="21" customHeight="1">
      <c r="A43" s="77"/>
      <c r="B43" s="77"/>
      <c r="C43" s="77"/>
      <c r="D43" s="16"/>
      <c r="E43" s="78"/>
      <c r="F43" s="207"/>
      <c r="G43" s="208"/>
      <c r="H43" s="208"/>
      <c r="I43" s="207"/>
      <c r="J43" s="207"/>
      <c r="K43" s="207"/>
      <c r="L43" s="218"/>
      <c r="M43" s="218" t="s">
        <v>210</v>
      </c>
      <c r="N43" s="191" t="s">
        <v>249</v>
      </c>
      <c r="O43" s="189" t="s">
        <v>142</v>
      </c>
      <c r="P43" s="175">
        <v>216280</v>
      </c>
      <c r="S43" s="76">
        <f>S37*0.0108</f>
        <v>216280.62720000002</v>
      </c>
    </row>
    <row r="44" spans="1:19" ht="21" customHeight="1">
      <c r="A44" s="77"/>
      <c r="B44" s="661" t="s">
        <v>87</v>
      </c>
      <c r="C44" s="661"/>
      <c r="D44" s="98">
        <v>0</v>
      </c>
      <c r="E44" s="60" t="e">
        <f>D44-#REF!</f>
        <v>#REF!</v>
      </c>
      <c r="F44" s="204">
        <v>0</v>
      </c>
      <c r="G44" s="204"/>
      <c r="H44" s="204"/>
      <c r="I44" s="204"/>
      <c r="J44" s="204">
        <v>0</v>
      </c>
      <c r="K44" s="204">
        <v>0</v>
      </c>
      <c r="L44" s="204"/>
      <c r="M44" s="240"/>
      <c r="N44" s="253"/>
      <c r="O44" s="101"/>
      <c r="P44" s="97">
        <v>0</v>
      </c>
    </row>
    <row r="45" spans="1:19" ht="21" customHeight="1">
      <c r="A45" s="77"/>
      <c r="B45" s="77"/>
      <c r="C45" s="66" t="s">
        <v>15</v>
      </c>
      <c r="D45" s="19">
        <f>P45</f>
        <v>0</v>
      </c>
      <c r="E45" s="13" t="e">
        <f>D45-#REF!</f>
        <v>#REF!</v>
      </c>
      <c r="F45" s="210"/>
      <c r="G45" s="209"/>
      <c r="H45" s="209"/>
      <c r="I45" s="210"/>
      <c r="J45" s="210"/>
      <c r="K45" s="210"/>
      <c r="L45" s="210"/>
      <c r="M45" s="213"/>
      <c r="N45" s="249"/>
      <c r="O45" s="38"/>
      <c r="P45" s="15">
        <f>P46</f>
        <v>0</v>
      </c>
    </row>
    <row r="46" spans="1:19" ht="21" customHeight="1">
      <c r="A46" s="77"/>
      <c r="B46" s="77"/>
      <c r="C46" s="94"/>
      <c r="D46" s="81"/>
      <c r="E46" s="78"/>
      <c r="F46" s="219"/>
      <c r="G46" s="219"/>
      <c r="H46" s="219"/>
      <c r="I46" s="219"/>
      <c r="J46" s="219"/>
      <c r="K46" s="219"/>
      <c r="L46" s="219"/>
      <c r="M46" s="125" t="s">
        <v>70</v>
      </c>
      <c r="N46" s="132"/>
      <c r="O46" s="36"/>
      <c r="P46" s="102">
        <v>0</v>
      </c>
    </row>
    <row r="47" spans="1:19" ht="21" customHeight="1">
      <c r="A47" s="77"/>
      <c r="B47" s="77"/>
      <c r="C47" s="124" t="s">
        <v>88</v>
      </c>
      <c r="D47" s="32"/>
      <c r="E47" s="20"/>
      <c r="F47" s="221"/>
      <c r="G47" s="221"/>
      <c r="H47" s="221"/>
      <c r="I47" s="219"/>
      <c r="J47" s="219"/>
      <c r="K47" s="219"/>
      <c r="L47" s="219"/>
      <c r="M47" s="125"/>
      <c r="N47" s="132"/>
      <c r="O47" s="36"/>
      <c r="P47" s="24">
        <f>P48</f>
        <v>0</v>
      </c>
    </row>
    <row r="48" spans="1:19" ht="21" customHeight="1">
      <c r="A48" s="77"/>
      <c r="B48" s="77"/>
      <c r="C48" s="66"/>
      <c r="D48" s="19"/>
      <c r="E48" s="20"/>
      <c r="F48" s="220"/>
      <c r="G48" s="220"/>
      <c r="H48" s="220"/>
      <c r="I48" s="220"/>
      <c r="J48" s="220"/>
      <c r="K48" s="220"/>
      <c r="L48" s="220"/>
      <c r="M48" s="213" t="s">
        <v>89</v>
      </c>
      <c r="N48" s="249"/>
      <c r="O48" s="36"/>
      <c r="P48" s="22"/>
    </row>
    <row r="49" spans="1:16" ht="18.75" customHeight="1">
      <c r="A49" s="77"/>
      <c r="B49" s="661" t="s">
        <v>36</v>
      </c>
      <c r="C49" s="661"/>
      <c r="D49" s="98">
        <v>12690000</v>
      </c>
      <c r="E49" s="98" t="e">
        <f t="shared" ref="E49" si="0">E50+E53+E58+E62+E69+E72</f>
        <v>#REF!</v>
      </c>
      <c r="F49" s="202">
        <f>F50+F53+F58+F62+F69+F72</f>
        <v>12484568</v>
      </c>
      <c r="G49" s="203">
        <f>G50+G53+G58+G62+G69+G72</f>
        <v>12159730</v>
      </c>
      <c r="H49" s="203">
        <f>G49-F49</f>
        <v>-324838</v>
      </c>
      <c r="I49" s="204">
        <f>I50+I53+I58+I62+I69+I72</f>
        <v>5141878</v>
      </c>
      <c r="J49" s="204">
        <f>J50+J53+J58+J62+J69+J72</f>
        <v>280000</v>
      </c>
      <c r="K49" s="204">
        <f>K50+K53+K58+K62+K69+K72</f>
        <v>1452922</v>
      </c>
      <c r="L49" s="204">
        <f>L50+L53+L58+L62+L69+L72</f>
        <v>5284930</v>
      </c>
      <c r="M49" s="241"/>
      <c r="N49" s="253"/>
      <c r="O49" s="101"/>
      <c r="P49" s="97">
        <v>13980520</v>
      </c>
    </row>
    <row r="50" spans="1:16" ht="18.75" customHeight="1">
      <c r="A50" s="77"/>
      <c r="B50" s="77"/>
      <c r="C50" s="66" t="s">
        <v>16</v>
      </c>
      <c r="D50" s="19">
        <v>0</v>
      </c>
      <c r="E50" s="13" t="e">
        <f>D50-#REF!</f>
        <v>#REF!</v>
      </c>
      <c r="F50" s="210">
        <v>100000</v>
      </c>
      <c r="G50" s="209">
        <v>50000</v>
      </c>
      <c r="H50" s="221">
        <f>G50-F50</f>
        <v>-50000</v>
      </c>
      <c r="I50" s="210"/>
      <c r="J50" s="210"/>
      <c r="K50" s="210"/>
      <c r="L50" s="210">
        <v>50000</v>
      </c>
      <c r="M50" s="213"/>
      <c r="N50" s="249"/>
      <c r="O50" s="38"/>
      <c r="P50" s="37">
        <f>P51+P52</f>
        <v>50000</v>
      </c>
    </row>
    <row r="51" spans="1:16" ht="18.75" customHeight="1">
      <c r="A51" s="77"/>
      <c r="B51" s="77"/>
      <c r="C51" s="77"/>
      <c r="D51" s="16"/>
      <c r="E51" s="78"/>
      <c r="F51" s="207"/>
      <c r="G51" s="208"/>
      <c r="H51" s="208"/>
      <c r="I51" s="207"/>
      <c r="J51" s="207"/>
      <c r="K51" s="207"/>
      <c r="L51" s="207"/>
      <c r="M51" s="197" t="s">
        <v>201</v>
      </c>
      <c r="N51" s="190"/>
      <c r="O51" s="17"/>
      <c r="P51" s="18">
        <v>7000</v>
      </c>
    </row>
    <row r="52" spans="1:16" ht="18.75" customHeight="1">
      <c r="A52" s="77"/>
      <c r="B52" s="77"/>
      <c r="C52" s="77"/>
      <c r="D52" s="16"/>
      <c r="E52" s="78"/>
      <c r="F52" s="208"/>
      <c r="G52" s="208"/>
      <c r="H52" s="208"/>
      <c r="I52" s="208"/>
      <c r="J52" s="208"/>
      <c r="K52" s="208"/>
      <c r="L52" s="208"/>
      <c r="M52" s="242" t="s">
        <v>250</v>
      </c>
      <c r="N52" s="190"/>
      <c r="O52" s="115"/>
      <c r="P52" s="114">
        <v>43000</v>
      </c>
    </row>
    <row r="53" spans="1:16" ht="18.75" customHeight="1">
      <c r="A53" s="77"/>
      <c r="B53" s="77"/>
      <c r="C53" s="91" t="s">
        <v>17</v>
      </c>
      <c r="D53" s="32">
        <v>500000</v>
      </c>
      <c r="E53" s="13" t="e">
        <f>D53-#REF!</f>
        <v>#REF!</v>
      </c>
      <c r="F53" s="205">
        <v>285520</v>
      </c>
      <c r="G53" s="205">
        <v>210860</v>
      </c>
      <c r="H53" s="200">
        <f>G53-F53</f>
        <v>-74660</v>
      </c>
      <c r="I53" s="222">
        <v>85520</v>
      </c>
      <c r="J53" s="205"/>
      <c r="K53" s="222">
        <v>92340</v>
      </c>
      <c r="L53" s="205">
        <v>33000</v>
      </c>
      <c r="M53" s="125"/>
      <c r="N53" s="132"/>
      <c r="O53" s="34"/>
      <c r="P53" s="15">
        <f>P54+P55+P56+P57</f>
        <v>210860</v>
      </c>
    </row>
    <row r="54" spans="1:16" ht="18.75" customHeight="1">
      <c r="A54" s="77"/>
      <c r="B54" s="77"/>
      <c r="C54" s="14"/>
      <c r="D54" s="25"/>
      <c r="E54" s="26"/>
      <c r="F54" s="206"/>
      <c r="G54" s="206"/>
      <c r="H54" s="206"/>
      <c r="I54" s="248"/>
      <c r="J54" s="206"/>
      <c r="K54" s="206"/>
      <c r="L54" s="226"/>
      <c r="M54" s="192" t="s">
        <v>35</v>
      </c>
      <c r="N54" s="254"/>
      <c r="O54" s="115" t="s">
        <v>181</v>
      </c>
      <c r="P54" s="18">
        <v>0</v>
      </c>
    </row>
    <row r="55" spans="1:16" ht="18.75" customHeight="1">
      <c r="A55" s="77"/>
      <c r="B55" s="77"/>
      <c r="C55" s="77"/>
      <c r="D55" s="16"/>
      <c r="E55" s="78"/>
      <c r="F55" s="208"/>
      <c r="G55" s="208"/>
      <c r="H55" s="208"/>
      <c r="I55" s="208"/>
      <c r="J55" s="208"/>
      <c r="K55" s="208"/>
      <c r="L55" s="228"/>
      <c r="M55" s="192" t="s">
        <v>109</v>
      </c>
      <c r="N55" s="254" t="s">
        <v>253</v>
      </c>
      <c r="O55" s="17" t="s">
        <v>27</v>
      </c>
      <c r="P55" s="18">
        <v>38000</v>
      </c>
    </row>
    <row r="56" spans="1:16" ht="18.75" customHeight="1">
      <c r="A56" s="77"/>
      <c r="B56" s="77"/>
      <c r="C56" s="77"/>
      <c r="D56" s="16"/>
      <c r="E56" s="78"/>
      <c r="F56" s="208"/>
      <c r="G56" s="208"/>
      <c r="H56" s="208"/>
      <c r="I56" s="208"/>
      <c r="J56" s="208"/>
      <c r="K56" s="208"/>
      <c r="L56" s="228"/>
      <c r="M56" s="192" t="s">
        <v>90</v>
      </c>
      <c r="N56" s="190" t="s">
        <v>252</v>
      </c>
      <c r="O56" s="17" t="s">
        <v>27</v>
      </c>
      <c r="P56" s="18">
        <v>168400</v>
      </c>
    </row>
    <row r="57" spans="1:16" ht="18.75" customHeight="1">
      <c r="A57" s="77"/>
      <c r="B57" s="77"/>
      <c r="C57" s="77"/>
      <c r="D57" s="19"/>
      <c r="E57" s="78"/>
      <c r="F57" s="208"/>
      <c r="G57" s="208"/>
      <c r="H57" s="208"/>
      <c r="I57" s="208"/>
      <c r="J57" s="208"/>
      <c r="K57" s="220"/>
      <c r="L57" s="220"/>
      <c r="M57" s="193" t="s">
        <v>251</v>
      </c>
      <c r="N57" s="190" t="s">
        <v>254</v>
      </c>
      <c r="O57" s="173" t="s">
        <v>27</v>
      </c>
      <c r="P57" s="114">
        <v>4460</v>
      </c>
    </row>
    <row r="58" spans="1:16" ht="18.75" customHeight="1">
      <c r="A58" s="77"/>
      <c r="B58" s="77"/>
      <c r="C58" s="160" t="s">
        <v>18</v>
      </c>
      <c r="D58" s="19">
        <v>1304000</v>
      </c>
      <c r="E58" s="19" t="e">
        <f>#REF!</f>
        <v>#REF!</v>
      </c>
      <c r="F58" s="200">
        <v>1080000</v>
      </c>
      <c r="G58" s="205">
        <v>1090070</v>
      </c>
      <c r="H58" s="200">
        <f>G58-F58</f>
        <v>10070</v>
      </c>
      <c r="I58" s="320">
        <v>189310</v>
      </c>
      <c r="J58" s="221"/>
      <c r="K58" s="224">
        <v>900760</v>
      </c>
      <c r="L58" s="225"/>
      <c r="M58" s="243"/>
      <c r="N58" s="132"/>
      <c r="O58" s="130"/>
      <c r="P58" s="24">
        <f>P59+P60+P61</f>
        <v>1090070</v>
      </c>
    </row>
    <row r="59" spans="1:16" ht="18.75" customHeight="1">
      <c r="A59" s="77"/>
      <c r="B59" s="77"/>
      <c r="C59" s="77"/>
      <c r="D59" s="16"/>
      <c r="E59" s="20"/>
      <c r="F59" s="208"/>
      <c r="G59" s="208"/>
      <c r="H59" s="208"/>
      <c r="I59" s="226"/>
      <c r="J59" s="208" t="s">
        <v>91</v>
      </c>
      <c r="K59" s="226"/>
      <c r="L59" s="227"/>
      <c r="M59" s="244" t="s">
        <v>127</v>
      </c>
      <c r="N59" s="190" t="s">
        <v>255</v>
      </c>
      <c r="O59" s="174" t="s">
        <v>27</v>
      </c>
      <c r="P59" s="114">
        <v>885520</v>
      </c>
    </row>
    <row r="60" spans="1:16" ht="18.75" customHeight="1">
      <c r="A60" s="77"/>
      <c r="B60" s="172"/>
      <c r="C60" s="77"/>
      <c r="D60" s="16"/>
      <c r="E60" s="20"/>
      <c r="F60" s="228"/>
      <c r="G60" s="228"/>
      <c r="H60" s="228"/>
      <c r="I60" s="228"/>
      <c r="J60" s="228"/>
      <c r="K60" s="208"/>
      <c r="L60" s="228"/>
      <c r="M60" s="199" t="s">
        <v>128</v>
      </c>
      <c r="N60" s="190">
        <v>0</v>
      </c>
      <c r="O60" s="115" t="s">
        <v>181</v>
      </c>
      <c r="P60" s="114">
        <v>0</v>
      </c>
    </row>
    <row r="61" spans="1:16" ht="18.75" customHeight="1">
      <c r="A61" s="77"/>
      <c r="B61" s="77"/>
      <c r="C61" s="66"/>
      <c r="D61" s="16"/>
      <c r="E61" s="78"/>
      <c r="F61" s="207"/>
      <c r="G61" s="208"/>
      <c r="H61" s="208"/>
      <c r="I61" s="207"/>
      <c r="J61" s="207"/>
      <c r="K61" s="220"/>
      <c r="L61" s="207"/>
      <c r="M61" s="193" t="s">
        <v>129</v>
      </c>
      <c r="N61" s="255" t="s">
        <v>256</v>
      </c>
      <c r="O61" s="173" t="s">
        <v>27</v>
      </c>
      <c r="P61" s="175">
        <v>204550</v>
      </c>
    </row>
    <row r="62" spans="1:16" ht="18.75" customHeight="1">
      <c r="A62" s="77"/>
      <c r="B62" s="77"/>
      <c r="C62" s="91" t="s">
        <v>19</v>
      </c>
      <c r="D62" s="32">
        <v>1000000</v>
      </c>
      <c r="E62" s="13" t="e">
        <f>D62-#REF!</f>
        <v>#REF!</v>
      </c>
      <c r="F62" s="205">
        <v>1945300</v>
      </c>
      <c r="G62" s="205">
        <v>1800100</v>
      </c>
      <c r="H62" s="200">
        <f>G62-F62</f>
        <v>-145200</v>
      </c>
      <c r="I62" s="205"/>
      <c r="J62" s="222">
        <v>280000</v>
      </c>
      <c r="K62" s="205">
        <v>42870</v>
      </c>
      <c r="L62" s="205">
        <v>1477230</v>
      </c>
      <c r="M62" s="235"/>
      <c r="N62" s="132"/>
      <c r="O62" s="34"/>
      <c r="P62" s="24">
        <f>SUM(P63:P68)</f>
        <v>1800100</v>
      </c>
    </row>
    <row r="63" spans="1:16" ht="18.75" customHeight="1">
      <c r="A63" s="77"/>
      <c r="B63" s="77"/>
      <c r="C63" s="14"/>
      <c r="D63" s="25"/>
      <c r="E63" s="26"/>
      <c r="F63" s="206"/>
      <c r="G63" s="206"/>
      <c r="H63" s="206"/>
      <c r="I63" s="206"/>
      <c r="J63" s="248"/>
      <c r="K63" s="206"/>
      <c r="L63" s="226"/>
      <c r="M63" s="133" t="s">
        <v>28</v>
      </c>
      <c r="N63" s="131" t="s">
        <v>259</v>
      </c>
      <c r="O63" s="27" t="s">
        <v>27</v>
      </c>
      <c r="P63" s="28">
        <v>1214900</v>
      </c>
    </row>
    <row r="64" spans="1:16" ht="18.75" customHeight="1">
      <c r="A64" s="77"/>
      <c r="B64" s="77"/>
      <c r="C64" s="77"/>
      <c r="D64" s="16"/>
      <c r="E64" s="78"/>
      <c r="F64" s="208"/>
      <c r="G64" s="208"/>
      <c r="H64" s="208"/>
      <c r="I64" s="208"/>
      <c r="J64" s="208" t="s">
        <v>124</v>
      </c>
      <c r="K64" s="208"/>
      <c r="L64" s="228"/>
      <c r="M64" s="199" t="s">
        <v>29</v>
      </c>
      <c r="N64" s="190" t="s">
        <v>260</v>
      </c>
      <c r="O64" s="115" t="s">
        <v>27</v>
      </c>
      <c r="P64" s="114">
        <v>94720</v>
      </c>
    </row>
    <row r="65" spans="1:16" ht="18.75" customHeight="1">
      <c r="A65" s="77"/>
      <c r="B65" s="77"/>
      <c r="C65" s="77"/>
      <c r="D65" s="16"/>
      <c r="E65" s="78"/>
      <c r="F65" s="208"/>
      <c r="G65" s="208"/>
      <c r="H65" s="208"/>
      <c r="I65" s="208"/>
      <c r="J65" s="208"/>
      <c r="K65" s="208"/>
      <c r="L65" s="228"/>
      <c r="M65" s="199" t="s">
        <v>32</v>
      </c>
      <c r="N65" s="190" t="s">
        <v>259</v>
      </c>
      <c r="O65" s="115" t="s">
        <v>27</v>
      </c>
      <c r="P65" s="114">
        <v>116610</v>
      </c>
    </row>
    <row r="66" spans="1:16" ht="18.75" customHeight="1">
      <c r="A66" s="77"/>
      <c r="B66" s="77"/>
      <c r="C66" s="77"/>
      <c r="D66" s="16"/>
      <c r="E66" s="78"/>
      <c r="F66" s="208"/>
      <c r="G66" s="208"/>
      <c r="H66" s="208"/>
      <c r="I66" s="208"/>
      <c r="J66" s="208"/>
      <c r="K66" s="208"/>
      <c r="L66" s="228"/>
      <c r="M66" s="192" t="s">
        <v>31</v>
      </c>
      <c r="N66" s="190" t="s">
        <v>261</v>
      </c>
      <c r="O66" s="17" t="s">
        <v>27</v>
      </c>
      <c r="P66" s="18">
        <v>51000</v>
      </c>
    </row>
    <row r="67" spans="1:16" ht="18.75" customHeight="1">
      <c r="A67" s="77"/>
      <c r="B67" s="77"/>
      <c r="C67" s="77"/>
      <c r="D67" s="16"/>
      <c r="E67" s="78"/>
      <c r="F67" s="208"/>
      <c r="G67" s="208"/>
      <c r="H67" s="208"/>
      <c r="I67" s="208"/>
      <c r="J67" s="208"/>
      <c r="K67" s="208"/>
      <c r="L67" s="228"/>
      <c r="M67" s="192" t="s">
        <v>30</v>
      </c>
      <c r="N67" s="190" t="s">
        <v>258</v>
      </c>
      <c r="O67" s="17" t="s">
        <v>27</v>
      </c>
      <c r="P67" s="18">
        <v>42870</v>
      </c>
    </row>
    <row r="68" spans="1:16" ht="18.75" customHeight="1">
      <c r="A68" s="77"/>
      <c r="B68" s="77"/>
      <c r="C68" s="77"/>
      <c r="D68" s="16"/>
      <c r="E68" s="78"/>
      <c r="F68" s="207"/>
      <c r="G68" s="208"/>
      <c r="H68" s="208"/>
      <c r="I68" s="207"/>
      <c r="J68" s="207"/>
      <c r="K68" s="207"/>
      <c r="L68" s="207"/>
      <c r="M68" s="193" t="s">
        <v>202</v>
      </c>
      <c r="N68" s="256" t="s">
        <v>257</v>
      </c>
      <c r="O68" s="115" t="s">
        <v>27</v>
      </c>
      <c r="P68" s="18">
        <v>280000</v>
      </c>
    </row>
    <row r="69" spans="1:16" ht="18.75" customHeight="1">
      <c r="A69" s="77"/>
      <c r="B69" s="77"/>
      <c r="C69" s="91" t="s">
        <v>20</v>
      </c>
      <c r="D69" s="32">
        <v>4600000</v>
      </c>
      <c r="E69" s="13" t="e">
        <f>D69-#REF!</f>
        <v>#REF!</v>
      </c>
      <c r="F69" s="221">
        <v>3764700</v>
      </c>
      <c r="G69" s="205">
        <v>3724700</v>
      </c>
      <c r="H69" s="200">
        <f>G69-F69</f>
        <v>-40000</v>
      </c>
      <c r="I69" s="221"/>
      <c r="J69" s="221"/>
      <c r="K69" s="221"/>
      <c r="L69" s="221">
        <v>3724700</v>
      </c>
      <c r="M69" s="235"/>
      <c r="N69" s="132"/>
      <c r="O69" s="34"/>
      <c r="P69" s="24">
        <f>P70+P71</f>
        <v>3724700</v>
      </c>
    </row>
    <row r="70" spans="1:16" ht="18.75" customHeight="1">
      <c r="A70" s="77"/>
      <c r="B70" s="77"/>
      <c r="C70" s="77"/>
      <c r="D70" s="16"/>
      <c r="E70" s="78"/>
      <c r="F70" s="207"/>
      <c r="G70" s="208"/>
      <c r="H70" s="208"/>
      <c r="I70" s="207"/>
      <c r="J70" s="207"/>
      <c r="K70" s="207"/>
      <c r="L70" s="223"/>
      <c r="M70" s="192" t="s">
        <v>33</v>
      </c>
      <c r="N70" s="190" t="s">
        <v>255</v>
      </c>
      <c r="O70" s="17" t="s">
        <v>27</v>
      </c>
      <c r="P70" s="18">
        <v>3235200</v>
      </c>
    </row>
    <row r="71" spans="1:16" ht="18.75" customHeight="1">
      <c r="A71" s="77"/>
      <c r="B71" s="77"/>
      <c r="C71" s="66"/>
      <c r="D71" s="19"/>
      <c r="E71" s="20"/>
      <c r="F71" s="210"/>
      <c r="G71" s="209"/>
      <c r="H71" s="209"/>
      <c r="I71" s="210"/>
      <c r="J71" s="210"/>
      <c r="K71" s="210"/>
      <c r="L71" s="210"/>
      <c r="M71" s="213" t="s">
        <v>34</v>
      </c>
      <c r="N71" s="257" t="s">
        <v>262</v>
      </c>
      <c r="O71" s="21" t="s">
        <v>27</v>
      </c>
      <c r="P71" s="22">
        <v>489500</v>
      </c>
    </row>
    <row r="72" spans="1:16" ht="18.75" customHeight="1">
      <c r="A72" s="77"/>
      <c r="B72" s="77"/>
      <c r="C72" s="66" t="s">
        <v>65</v>
      </c>
      <c r="D72" s="19">
        <v>5286000</v>
      </c>
      <c r="E72" s="13"/>
      <c r="F72" s="210">
        <v>5309048</v>
      </c>
      <c r="G72" s="205">
        <v>5284000</v>
      </c>
      <c r="H72" s="200">
        <f>G72-F72</f>
        <v>-25048</v>
      </c>
      <c r="I72" s="232">
        <v>4867048</v>
      </c>
      <c r="J72" s="210"/>
      <c r="K72" s="210">
        <v>416952</v>
      </c>
      <c r="L72" s="210"/>
      <c r="M72" s="213"/>
      <c r="N72" s="249"/>
      <c r="O72" s="38"/>
      <c r="P72" s="23">
        <f>P73</f>
        <v>5284000</v>
      </c>
    </row>
    <row r="73" spans="1:16" ht="18.75" customHeight="1">
      <c r="A73" s="77"/>
      <c r="B73" s="77"/>
      <c r="C73" s="77"/>
      <c r="D73" s="25"/>
      <c r="E73" s="20"/>
      <c r="F73" s="226"/>
      <c r="G73" s="226"/>
      <c r="H73" s="226"/>
      <c r="I73" s="226"/>
      <c r="J73" s="227"/>
      <c r="K73" s="227"/>
      <c r="L73" s="227"/>
      <c r="M73" s="133" t="s">
        <v>130</v>
      </c>
      <c r="N73" s="131" t="s">
        <v>255</v>
      </c>
      <c r="O73" s="27" t="s">
        <v>27</v>
      </c>
      <c r="P73" s="176">
        <v>5284000</v>
      </c>
    </row>
    <row r="74" spans="1:16" ht="18.75" customHeight="1">
      <c r="A74" s="66"/>
      <c r="B74" s="66"/>
      <c r="C74" s="66"/>
      <c r="D74" s="19"/>
      <c r="E74" s="20"/>
      <c r="F74" s="210"/>
      <c r="G74" s="209"/>
      <c r="H74" s="209"/>
      <c r="I74" s="210"/>
      <c r="J74" s="210"/>
      <c r="K74" s="210"/>
      <c r="L74" s="210"/>
      <c r="M74" s="213"/>
      <c r="N74" s="249"/>
      <c r="O74" s="21"/>
      <c r="P74" s="175"/>
    </row>
    <row r="75" spans="1:16" ht="18.75" customHeight="1">
      <c r="A75" s="670" t="s">
        <v>5</v>
      </c>
      <c r="B75" s="670"/>
      <c r="C75" s="670"/>
      <c r="D75" s="122">
        <v>50000</v>
      </c>
      <c r="E75" s="122" t="e">
        <f t="shared" ref="E75" si="1">E76</f>
        <v>#REF!</v>
      </c>
      <c r="F75" s="229">
        <v>100000</v>
      </c>
      <c r="G75" s="230">
        <v>0</v>
      </c>
      <c r="H75" s="230">
        <f>G75-F75</f>
        <v>-100000</v>
      </c>
      <c r="I75" s="231"/>
      <c r="J75" s="231">
        <f>J76</f>
        <v>0</v>
      </c>
      <c r="K75" s="231">
        <f>K76</f>
        <v>0</v>
      </c>
      <c r="L75" s="231">
        <f>L76</f>
        <v>0</v>
      </c>
      <c r="M75" s="245"/>
      <c r="N75" s="258"/>
      <c r="O75" s="120"/>
      <c r="P75" s="121">
        <f>P76</f>
        <v>0</v>
      </c>
    </row>
    <row r="76" spans="1:16" ht="18.75" customHeight="1">
      <c r="A76" s="14"/>
      <c r="B76" s="661" t="s">
        <v>21</v>
      </c>
      <c r="C76" s="661"/>
      <c r="D76" s="98">
        <v>50000</v>
      </c>
      <c r="E76" s="98" t="e">
        <f t="shared" ref="E76" si="2">E77+E78</f>
        <v>#REF!</v>
      </c>
      <c r="F76" s="202">
        <v>100000</v>
      </c>
      <c r="G76" s="202">
        <v>0</v>
      </c>
      <c r="H76" s="202">
        <f>G76-F76</f>
        <v>-100000</v>
      </c>
      <c r="I76" s="202">
        <v>0</v>
      </c>
      <c r="J76" s="202">
        <v>0</v>
      </c>
      <c r="K76" s="202">
        <f>K77+K78</f>
        <v>0</v>
      </c>
      <c r="L76" s="204">
        <v>0</v>
      </c>
      <c r="M76" s="240"/>
      <c r="N76" s="253"/>
      <c r="O76" s="101"/>
      <c r="P76" s="96">
        <f>P78</f>
        <v>0</v>
      </c>
    </row>
    <row r="77" spans="1:16" ht="18.75" customHeight="1">
      <c r="A77" s="77"/>
      <c r="B77" s="77"/>
      <c r="C77" s="66" t="s">
        <v>22</v>
      </c>
      <c r="D77" s="19">
        <v>0</v>
      </c>
      <c r="E77" s="20" t="e">
        <f>D77-#REF!</f>
        <v>#REF!</v>
      </c>
      <c r="F77" s="207"/>
      <c r="G77" s="208">
        <v>0</v>
      </c>
      <c r="H77" s="208"/>
      <c r="I77" s="207"/>
      <c r="J77" s="207"/>
      <c r="K77" s="207">
        <v>0</v>
      </c>
      <c r="L77" s="207"/>
      <c r="M77" s="213"/>
      <c r="N77" s="249"/>
      <c r="O77" s="38"/>
      <c r="P77" s="40"/>
    </row>
    <row r="78" spans="1:16" ht="18.75" customHeight="1">
      <c r="A78" s="77"/>
      <c r="B78" s="77"/>
      <c r="C78" s="91" t="s">
        <v>23</v>
      </c>
      <c r="D78" s="32">
        <v>50000</v>
      </c>
      <c r="E78" s="13" t="e">
        <f>D78-#REF!</f>
        <v>#REF!</v>
      </c>
      <c r="F78" s="205">
        <v>100000</v>
      </c>
      <c r="G78" s="205">
        <v>0</v>
      </c>
      <c r="H78" s="200">
        <f>G78-F78</f>
        <v>-100000</v>
      </c>
      <c r="I78" s="205"/>
      <c r="J78" s="205"/>
      <c r="K78" s="205">
        <v>0</v>
      </c>
      <c r="L78" s="205">
        <v>0</v>
      </c>
      <c r="M78" s="125" t="s">
        <v>49</v>
      </c>
      <c r="N78" s="132"/>
      <c r="O78" s="21" t="s">
        <v>27</v>
      </c>
      <c r="P78" s="24">
        <v>0</v>
      </c>
    </row>
    <row r="79" spans="1:16" ht="18.75" customHeight="1">
      <c r="A79" s="670" t="s">
        <v>183</v>
      </c>
      <c r="B79" s="670"/>
      <c r="C79" s="670"/>
      <c r="D79" s="122">
        <v>4148000</v>
      </c>
      <c r="E79" s="122" t="e">
        <f t="shared" ref="E79" si="3">E80+E85</f>
        <v>#REF!</v>
      </c>
      <c r="F79" s="229">
        <f>F80+F85</f>
        <v>3706000</v>
      </c>
      <c r="G79" s="229">
        <f>G80+G85</f>
        <v>1302470</v>
      </c>
      <c r="H79" s="229">
        <f>G79-F79</f>
        <v>-2403530</v>
      </c>
      <c r="I79" s="229">
        <f>I80+I85</f>
        <v>47480</v>
      </c>
      <c r="J79" s="229">
        <f t="shared" ref="J79:L79" si="4">J80+J85</f>
        <v>0</v>
      </c>
      <c r="K79" s="229">
        <f t="shared" si="4"/>
        <v>259800</v>
      </c>
      <c r="L79" s="229">
        <f t="shared" si="4"/>
        <v>995190</v>
      </c>
      <c r="M79" s="245"/>
      <c r="N79" s="259"/>
      <c r="O79" s="120"/>
      <c r="P79" s="121">
        <v>4341250</v>
      </c>
    </row>
    <row r="80" spans="1:16" ht="18.75" customHeight="1">
      <c r="A80" s="77"/>
      <c r="B80" s="661" t="s">
        <v>24</v>
      </c>
      <c r="C80" s="661"/>
      <c r="D80" s="98">
        <v>2150000</v>
      </c>
      <c r="E80" s="98" t="e">
        <f t="shared" ref="E80" si="5">SUM(E81+E83)</f>
        <v>#REF!</v>
      </c>
      <c r="F80" s="202">
        <f>F81+F83</f>
        <v>1600000</v>
      </c>
      <c r="G80" s="202">
        <f>G81+G83</f>
        <v>1109390</v>
      </c>
      <c r="H80" s="202">
        <f>G80-F80</f>
        <v>-490610</v>
      </c>
      <c r="I80" s="202">
        <f t="shared" ref="I80" si="6">SUM(I81+I83)</f>
        <v>0</v>
      </c>
      <c r="J80" s="202">
        <v>0</v>
      </c>
      <c r="K80" s="202">
        <f>K81+K83</f>
        <v>114200</v>
      </c>
      <c r="L80" s="202">
        <f>L81+L83</f>
        <v>995190</v>
      </c>
      <c r="M80" s="240"/>
      <c r="N80" s="260"/>
      <c r="O80" s="101"/>
      <c r="P80" s="97">
        <f>P81+P83</f>
        <v>1109390</v>
      </c>
    </row>
    <row r="81" spans="1:16" ht="18.75" customHeight="1">
      <c r="A81" s="77"/>
      <c r="B81" s="77"/>
      <c r="C81" s="66" t="s">
        <v>92</v>
      </c>
      <c r="D81" s="19">
        <v>0</v>
      </c>
      <c r="E81" s="13" t="e">
        <f>D81-#REF!</f>
        <v>#REF!</v>
      </c>
      <c r="F81" s="205">
        <v>100000</v>
      </c>
      <c r="G81" s="205">
        <v>0</v>
      </c>
      <c r="H81" s="200">
        <f>G81-F81</f>
        <v>-100000</v>
      </c>
      <c r="I81" s="205"/>
      <c r="J81" s="205">
        <v>0</v>
      </c>
      <c r="K81" s="205">
        <v>0</v>
      </c>
      <c r="L81" s="205">
        <v>0</v>
      </c>
      <c r="M81" s="125"/>
      <c r="N81" s="261"/>
      <c r="O81" s="34"/>
      <c r="P81" s="15">
        <f>P82</f>
        <v>0</v>
      </c>
    </row>
    <row r="82" spans="1:16" ht="18.75" customHeight="1">
      <c r="A82" s="77"/>
      <c r="B82" s="77"/>
      <c r="C82" s="77"/>
      <c r="D82" s="32"/>
      <c r="E82" s="78"/>
      <c r="F82" s="221"/>
      <c r="G82" s="205"/>
      <c r="H82" s="205"/>
      <c r="I82" s="205"/>
      <c r="J82" s="205"/>
      <c r="K82" s="205"/>
      <c r="L82" s="205"/>
      <c r="M82" s="246" t="s">
        <v>93</v>
      </c>
      <c r="N82" s="261"/>
      <c r="O82" s="181" t="s">
        <v>27</v>
      </c>
      <c r="P82" s="35">
        <v>0</v>
      </c>
    </row>
    <row r="83" spans="1:16" ht="18.75" customHeight="1">
      <c r="A83" s="77"/>
      <c r="B83" s="77"/>
      <c r="C83" s="160" t="s">
        <v>94</v>
      </c>
      <c r="D83" s="19">
        <v>2150000</v>
      </c>
      <c r="E83" s="20"/>
      <c r="F83" s="210">
        <v>1500000</v>
      </c>
      <c r="G83" s="209">
        <v>1109390</v>
      </c>
      <c r="H83" s="200">
        <f>G83-F83</f>
        <v>-390610</v>
      </c>
      <c r="I83" s="210"/>
      <c r="J83" s="210"/>
      <c r="K83" s="232">
        <v>114200</v>
      </c>
      <c r="L83" s="210">
        <v>995190</v>
      </c>
      <c r="M83" s="125"/>
      <c r="N83" s="262"/>
      <c r="O83" s="38"/>
      <c r="P83" s="23">
        <f>P84</f>
        <v>1109390</v>
      </c>
    </row>
    <row r="84" spans="1:16" ht="18.75" customHeight="1">
      <c r="A84" s="77"/>
      <c r="B84" s="77"/>
      <c r="C84" s="77"/>
      <c r="D84" s="16"/>
      <c r="E84" s="78"/>
      <c r="F84" s="207"/>
      <c r="G84" s="208"/>
      <c r="H84" s="208"/>
      <c r="I84" s="207"/>
      <c r="J84" s="207"/>
      <c r="K84" s="207"/>
      <c r="L84" s="207"/>
      <c r="M84" s="197" t="s">
        <v>95</v>
      </c>
      <c r="N84" s="263" t="s">
        <v>266</v>
      </c>
      <c r="O84" s="41" t="s">
        <v>27</v>
      </c>
      <c r="P84" s="39">
        <v>1109390</v>
      </c>
    </row>
    <row r="85" spans="1:16" ht="18.75" customHeight="1">
      <c r="A85" s="77"/>
      <c r="B85" s="680" t="s">
        <v>25</v>
      </c>
      <c r="C85" s="680"/>
      <c r="D85" s="56">
        <v>1998000</v>
      </c>
      <c r="E85" s="56" t="e">
        <f>E86+E90+E92+E94+E98+E101+E105</f>
        <v>#REF!</v>
      </c>
      <c r="F85" s="211">
        <f>F86+F90+F94+F98+F101+F105</f>
        <v>2106000</v>
      </c>
      <c r="G85" s="211">
        <f>G86+G90+G94+G98+G101+G105</f>
        <v>193080</v>
      </c>
      <c r="H85" s="211">
        <f>G85-F85</f>
        <v>-1912920</v>
      </c>
      <c r="I85" s="211">
        <f>I86+I90+I92+I94+I98+I101+I105</f>
        <v>47480</v>
      </c>
      <c r="J85" s="211">
        <f t="shared" ref="J85:L85" si="7">J86+J90+J92+J94+J98+J101+J105</f>
        <v>0</v>
      </c>
      <c r="K85" s="211">
        <f t="shared" si="7"/>
        <v>145600</v>
      </c>
      <c r="L85" s="211">
        <f t="shared" si="7"/>
        <v>0</v>
      </c>
      <c r="M85" s="247">
        <f>SUM(J85:L85)</f>
        <v>145600</v>
      </c>
      <c r="N85" s="264"/>
      <c r="O85" s="57"/>
      <c r="P85" s="58">
        <f>P86+P90+P92+P94+P98+P101+P105</f>
        <v>193080</v>
      </c>
    </row>
    <row r="86" spans="1:16" ht="18.75" customHeight="1">
      <c r="A86" s="77"/>
      <c r="B86" s="77"/>
      <c r="C86" s="185" t="s">
        <v>38</v>
      </c>
      <c r="D86" s="19">
        <v>300000</v>
      </c>
      <c r="E86" s="13" t="e">
        <f>D86-#REF!</f>
        <v>#REF!</v>
      </c>
      <c r="F86" s="210">
        <v>60000</v>
      </c>
      <c r="G86" s="209">
        <v>0</v>
      </c>
      <c r="H86" s="200">
        <f>F86-G86</f>
        <v>60000</v>
      </c>
      <c r="I86" s="210"/>
      <c r="J86" s="210">
        <v>0</v>
      </c>
      <c r="K86" s="232">
        <v>0</v>
      </c>
      <c r="L86" s="210">
        <v>0</v>
      </c>
      <c r="M86" s="213"/>
      <c r="N86" s="262"/>
      <c r="O86" s="38"/>
      <c r="P86" s="23">
        <f>P87+P88+P89</f>
        <v>0</v>
      </c>
    </row>
    <row r="87" spans="1:16" ht="18.75" customHeight="1">
      <c r="A87" s="77"/>
      <c r="B87" s="77"/>
      <c r="C87" s="180"/>
      <c r="D87" s="16"/>
      <c r="E87" s="20"/>
      <c r="F87" s="227"/>
      <c r="G87" s="208"/>
      <c r="H87" s="208"/>
      <c r="I87" s="208"/>
      <c r="J87" s="208"/>
      <c r="K87" s="208"/>
      <c r="L87" s="208"/>
      <c r="M87" s="199" t="s">
        <v>96</v>
      </c>
      <c r="N87" s="265"/>
      <c r="O87" s="27"/>
      <c r="P87" s="129"/>
    </row>
    <row r="88" spans="1:16" ht="18.75" customHeight="1">
      <c r="A88" s="77"/>
      <c r="B88" s="77"/>
      <c r="C88" s="77"/>
      <c r="D88" s="77"/>
      <c r="E88" s="77"/>
      <c r="F88" s="192"/>
      <c r="G88" s="199"/>
      <c r="H88" s="199"/>
      <c r="I88" s="233"/>
      <c r="J88" s="233"/>
      <c r="K88" s="233"/>
      <c r="L88" s="233"/>
      <c r="M88" s="199" t="s">
        <v>48</v>
      </c>
      <c r="N88" s="263"/>
      <c r="O88" s="115" t="s">
        <v>27</v>
      </c>
      <c r="P88" s="39">
        <v>0</v>
      </c>
    </row>
    <row r="89" spans="1:16" ht="18.75" customHeight="1">
      <c r="A89" s="77"/>
      <c r="B89" s="77"/>
      <c r="C89" s="77"/>
      <c r="D89" s="77"/>
      <c r="E89" s="77"/>
      <c r="F89" s="192"/>
      <c r="G89" s="199"/>
      <c r="H89" s="199"/>
      <c r="I89" s="192"/>
      <c r="J89" s="192"/>
      <c r="K89" s="192"/>
      <c r="L89" s="192"/>
      <c r="M89" s="192" t="s">
        <v>97</v>
      </c>
      <c r="N89" s="263"/>
      <c r="O89" s="17" t="s">
        <v>27</v>
      </c>
      <c r="P89" s="39">
        <v>0</v>
      </c>
    </row>
    <row r="90" spans="1:16" ht="18.75" customHeight="1">
      <c r="A90" s="77"/>
      <c r="B90" s="77"/>
      <c r="C90" s="91" t="s">
        <v>47</v>
      </c>
      <c r="D90" s="32">
        <v>50000</v>
      </c>
      <c r="E90" s="13" t="e">
        <f>D90-#REF!</f>
        <v>#REF!</v>
      </c>
      <c r="F90" s="205">
        <v>296000</v>
      </c>
      <c r="G90" s="205">
        <v>96000</v>
      </c>
      <c r="H90" s="200">
        <f>G90-F90</f>
        <v>-200000</v>
      </c>
      <c r="I90" s="205"/>
      <c r="J90" s="205">
        <v>0</v>
      </c>
      <c r="K90" s="205">
        <v>96000</v>
      </c>
      <c r="L90" s="205"/>
      <c r="M90" s="125"/>
      <c r="N90" s="261"/>
      <c r="O90" s="34"/>
      <c r="P90" s="15">
        <f>P91</f>
        <v>96000</v>
      </c>
    </row>
    <row r="91" spans="1:16" ht="18.75" customHeight="1">
      <c r="A91" s="77"/>
      <c r="B91" s="77"/>
      <c r="C91" s="184"/>
      <c r="D91" s="95"/>
      <c r="E91" s="20"/>
      <c r="F91" s="209"/>
      <c r="G91" s="209"/>
      <c r="H91" s="209"/>
      <c r="I91" s="209"/>
      <c r="J91" s="209"/>
      <c r="K91" s="209"/>
      <c r="L91" s="209"/>
      <c r="M91" s="193" t="s">
        <v>63</v>
      </c>
      <c r="N91" s="198" t="s">
        <v>263</v>
      </c>
      <c r="O91" s="173" t="s">
        <v>27</v>
      </c>
      <c r="P91" s="179">
        <v>96000</v>
      </c>
    </row>
    <row r="92" spans="1:16" ht="18.75" customHeight="1">
      <c r="A92" s="77"/>
      <c r="B92" s="77"/>
      <c r="C92" s="171" t="s">
        <v>110</v>
      </c>
      <c r="D92" s="183"/>
      <c r="E92" s="20" t="e">
        <f>D92-#REF!</f>
        <v>#REF!</v>
      </c>
      <c r="F92" s="209"/>
      <c r="G92" s="209"/>
      <c r="H92" s="209"/>
      <c r="I92" s="209"/>
      <c r="J92" s="209"/>
      <c r="K92" s="209"/>
      <c r="L92" s="209">
        <v>0</v>
      </c>
      <c r="M92" s="193"/>
      <c r="N92" s="198"/>
      <c r="O92" s="178"/>
      <c r="P92" s="182">
        <v>0</v>
      </c>
    </row>
    <row r="93" spans="1:16" ht="18.75" customHeight="1">
      <c r="A93" s="77"/>
      <c r="B93" s="77"/>
      <c r="C93" s="77"/>
      <c r="D93" s="77"/>
      <c r="E93" s="78"/>
      <c r="F93" s="207"/>
      <c r="G93" s="208"/>
      <c r="H93" s="208"/>
      <c r="I93" s="207"/>
      <c r="J93" s="207"/>
      <c r="K93" s="207"/>
      <c r="L93" s="207"/>
      <c r="M93" s="192" t="s">
        <v>204</v>
      </c>
      <c r="N93" s="263"/>
      <c r="O93" s="30"/>
      <c r="P93" s="39"/>
    </row>
    <row r="94" spans="1:16" ht="18.75" customHeight="1">
      <c r="A94" s="77"/>
      <c r="B94" s="77"/>
      <c r="C94" s="91" t="s">
        <v>98</v>
      </c>
      <c r="D94" s="12">
        <v>1100000</v>
      </c>
      <c r="E94" s="12" t="e">
        <f>#REF!</f>
        <v>#REF!</v>
      </c>
      <c r="F94" s="234">
        <v>1200000</v>
      </c>
      <c r="G94" s="235">
        <v>0</v>
      </c>
      <c r="H94" s="200">
        <f>F94-G94</f>
        <v>1200000</v>
      </c>
      <c r="I94" s="205"/>
      <c r="J94" s="205">
        <v>0</v>
      </c>
      <c r="K94" s="205">
        <v>0</v>
      </c>
      <c r="L94" s="205">
        <v>0</v>
      </c>
      <c r="M94" s="125"/>
      <c r="N94" s="261"/>
      <c r="O94" s="36"/>
      <c r="P94" s="15">
        <f>P95+P96+P97</f>
        <v>0</v>
      </c>
    </row>
    <row r="95" spans="1:16" ht="18.75" customHeight="1">
      <c r="A95" s="77"/>
      <c r="B95" s="77"/>
      <c r="C95" s="14"/>
      <c r="D95" s="43"/>
      <c r="E95" s="14"/>
      <c r="F95" s="133"/>
      <c r="G95" s="133"/>
      <c r="H95" s="133"/>
      <c r="I95" s="133"/>
      <c r="J95" s="133"/>
      <c r="K95" s="133"/>
      <c r="L95" s="133"/>
      <c r="M95" s="133" t="s">
        <v>149</v>
      </c>
      <c r="N95" s="265"/>
      <c r="O95" s="177" t="s">
        <v>27</v>
      </c>
      <c r="P95" s="129">
        <v>0</v>
      </c>
    </row>
    <row r="96" spans="1:16" ht="18.75" customHeight="1">
      <c r="A96" s="77"/>
      <c r="B96" s="77"/>
      <c r="C96" s="77"/>
      <c r="D96" s="42"/>
      <c r="E96" s="77"/>
      <c r="F96" s="192"/>
      <c r="G96" s="199"/>
      <c r="H96" s="199"/>
      <c r="I96" s="192"/>
      <c r="J96" s="192"/>
      <c r="K96" s="192"/>
      <c r="L96" s="233"/>
      <c r="M96" s="199" t="s">
        <v>99</v>
      </c>
      <c r="N96" s="263"/>
      <c r="O96" s="30" t="s">
        <v>27</v>
      </c>
      <c r="P96" s="39">
        <v>0</v>
      </c>
    </row>
    <row r="97" spans="1:19" ht="18.75" customHeight="1">
      <c r="A97" s="77"/>
      <c r="B97" s="77"/>
      <c r="C97" s="66"/>
      <c r="D97" s="95"/>
      <c r="E97" s="66"/>
      <c r="F97" s="213"/>
      <c r="G97" s="193"/>
      <c r="H97" s="193"/>
      <c r="I97" s="213"/>
      <c r="J97" s="213"/>
      <c r="K97" s="213"/>
      <c r="L97" s="215"/>
      <c r="M97" s="193" t="s">
        <v>131</v>
      </c>
      <c r="N97" s="198"/>
      <c r="O97" s="178" t="s">
        <v>27</v>
      </c>
      <c r="P97" s="179">
        <v>0</v>
      </c>
    </row>
    <row r="98" spans="1:19" ht="18.75" customHeight="1">
      <c r="A98" s="77"/>
      <c r="B98" s="77"/>
      <c r="C98" s="124" t="s">
        <v>100</v>
      </c>
      <c r="D98" s="32">
        <v>200000</v>
      </c>
      <c r="E98" s="13" t="e">
        <f>D98-#REF!</f>
        <v>#REF!</v>
      </c>
      <c r="F98" s="205">
        <v>100000</v>
      </c>
      <c r="G98" s="205">
        <v>8830</v>
      </c>
      <c r="H98" s="200">
        <f>F98-G98</f>
        <v>91170</v>
      </c>
      <c r="I98" s="222">
        <v>2230</v>
      </c>
      <c r="J98" s="205"/>
      <c r="K98" s="205">
        <v>6600</v>
      </c>
      <c r="L98" s="205"/>
      <c r="M98" s="125"/>
      <c r="N98" s="261"/>
      <c r="O98" s="34"/>
      <c r="P98" s="15">
        <f>P99+P100</f>
        <v>8830</v>
      </c>
    </row>
    <row r="99" spans="1:19" ht="18.75" customHeight="1">
      <c r="A99" s="77"/>
      <c r="B99" s="77"/>
      <c r="C99" s="77"/>
      <c r="D99" s="16"/>
      <c r="E99" s="78"/>
      <c r="F99" s="207"/>
      <c r="G99" s="208"/>
      <c r="H99" s="208"/>
      <c r="I99" s="223"/>
      <c r="J99" s="207"/>
      <c r="K99" s="207"/>
      <c r="L99" s="207"/>
      <c r="M99" s="192" t="s">
        <v>101</v>
      </c>
      <c r="N99" s="263"/>
      <c r="O99" s="17" t="s">
        <v>27</v>
      </c>
      <c r="P99" s="39">
        <v>0</v>
      </c>
    </row>
    <row r="100" spans="1:19" ht="18.75" customHeight="1">
      <c r="A100" s="77"/>
      <c r="B100" s="77"/>
      <c r="C100" s="77"/>
      <c r="D100" s="16"/>
      <c r="E100" s="78"/>
      <c r="F100" s="207"/>
      <c r="G100" s="208"/>
      <c r="H100" s="208"/>
      <c r="I100" s="223"/>
      <c r="J100" s="207"/>
      <c r="K100" s="207"/>
      <c r="L100" s="207"/>
      <c r="M100" s="192" t="s">
        <v>102</v>
      </c>
      <c r="N100" s="263" t="s">
        <v>264</v>
      </c>
      <c r="O100" s="30" t="s">
        <v>27</v>
      </c>
      <c r="P100" s="39">
        <v>8830</v>
      </c>
    </row>
    <row r="101" spans="1:19" ht="18.75" customHeight="1">
      <c r="A101" s="77"/>
      <c r="B101" s="77"/>
      <c r="C101" s="91" t="s">
        <v>103</v>
      </c>
      <c r="D101" s="32">
        <v>320000</v>
      </c>
      <c r="E101" s="32">
        <v>320000</v>
      </c>
      <c r="F101" s="200">
        <v>350000</v>
      </c>
      <c r="G101" s="236">
        <v>88250</v>
      </c>
      <c r="H101" s="200">
        <f>F101-G101</f>
        <v>261750</v>
      </c>
      <c r="I101" s="222">
        <v>45250</v>
      </c>
      <c r="J101" s="205">
        <v>0</v>
      </c>
      <c r="K101" s="237">
        <v>43000</v>
      </c>
      <c r="L101" s="222">
        <v>0</v>
      </c>
      <c r="M101" s="125"/>
      <c r="N101" s="261"/>
      <c r="O101" s="34"/>
      <c r="P101" s="15">
        <f>P102+P103+P104</f>
        <v>88250</v>
      </c>
    </row>
    <row r="102" spans="1:19" ht="18.75" customHeight="1">
      <c r="A102" s="77"/>
      <c r="B102" s="77"/>
      <c r="C102" s="77"/>
      <c r="D102" s="16"/>
      <c r="E102" s="78"/>
      <c r="F102" s="207"/>
      <c r="G102" s="208"/>
      <c r="H102" s="208"/>
      <c r="I102" s="207"/>
      <c r="J102" s="207"/>
      <c r="K102" s="207"/>
      <c r="L102" s="207"/>
      <c r="M102" s="192" t="s">
        <v>104</v>
      </c>
      <c r="N102" s="263"/>
      <c r="O102" s="30"/>
      <c r="P102" s="39">
        <v>0</v>
      </c>
    </row>
    <row r="103" spans="1:19" ht="18.75" customHeight="1">
      <c r="A103" s="77"/>
      <c r="B103" s="77"/>
      <c r="C103" s="77"/>
      <c r="D103" s="16"/>
      <c r="E103" s="78"/>
      <c r="F103" s="207"/>
      <c r="G103" s="208"/>
      <c r="H103" s="208"/>
      <c r="I103" s="207"/>
      <c r="J103" s="207"/>
      <c r="K103" s="207"/>
      <c r="L103" s="207"/>
      <c r="M103" s="192" t="s">
        <v>132</v>
      </c>
      <c r="N103" s="263"/>
      <c r="O103" s="30" t="s">
        <v>27</v>
      </c>
      <c r="P103" s="39">
        <v>0</v>
      </c>
    </row>
    <row r="104" spans="1:19" ht="18.75" customHeight="1">
      <c r="A104" s="77"/>
      <c r="B104" s="77"/>
      <c r="C104" s="77"/>
      <c r="D104" s="16"/>
      <c r="E104" s="78"/>
      <c r="F104" s="207"/>
      <c r="G104" s="208"/>
      <c r="H104" s="208"/>
      <c r="I104" s="207"/>
      <c r="J104" s="207"/>
      <c r="K104" s="207"/>
      <c r="L104" s="207"/>
      <c r="M104" s="192" t="s">
        <v>105</v>
      </c>
      <c r="N104" s="263" t="s">
        <v>265</v>
      </c>
      <c r="O104" s="30" t="s">
        <v>27</v>
      </c>
      <c r="P104" s="39">
        <v>88250</v>
      </c>
    </row>
    <row r="105" spans="1:19" ht="18.75" customHeight="1">
      <c r="A105" s="77"/>
      <c r="B105" s="681"/>
      <c r="C105" s="112" t="s">
        <v>123</v>
      </c>
      <c r="D105" s="32">
        <v>28000</v>
      </c>
      <c r="E105" s="32" t="e">
        <f>#REF!</f>
        <v>#REF!</v>
      </c>
      <c r="F105" s="200">
        <v>100000</v>
      </c>
      <c r="G105" s="236">
        <v>0</v>
      </c>
      <c r="H105" s="200">
        <f>F105-G105</f>
        <v>100000</v>
      </c>
      <c r="I105" s="205"/>
      <c r="J105" s="205"/>
      <c r="K105" s="205">
        <v>0</v>
      </c>
      <c r="L105" s="205"/>
      <c r="M105" s="125"/>
      <c r="N105" s="261"/>
      <c r="O105" s="36"/>
      <c r="P105" s="15">
        <f>P106</f>
        <v>0</v>
      </c>
    </row>
    <row r="106" spans="1:19" ht="18.75" customHeight="1">
      <c r="A106" s="77"/>
      <c r="B106" s="682"/>
      <c r="C106" s="77"/>
      <c r="D106" s="16"/>
      <c r="E106" s="78"/>
      <c r="F106" s="207"/>
      <c r="G106" s="208"/>
      <c r="H106" s="208"/>
      <c r="I106" s="207"/>
      <c r="J106" s="207"/>
      <c r="K106" s="207"/>
      <c r="L106" s="207"/>
      <c r="M106" s="192" t="s">
        <v>71</v>
      </c>
      <c r="N106" s="263"/>
      <c r="O106" s="30" t="s">
        <v>27</v>
      </c>
      <c r="P106" s="39">
        <v>0</v>
      </c>
    </row>
    <row r="107" spans="1:19" ht="18.75" customHeight="1">
      <c r="A107" s="77"/>
      <c r="B107" s="77"/>
      <c r="C107" s="77"/>
      <c r="D107" s="16"/>
      <c r="E107" s="78"/>
      <c r="F107" s="207"/>
      <c r="G107" s="208"/>
      <c r="H107" s="208"/>
      <c r="I107" s="207"/>
      <c r="J107" s="207"/>
      <c r="K107" s="207"/>
      <c r="L107" s="207"/>
      <c r="M107" s="192"/>
      <c r="N107" s="263"/>
      <c r="O107" s="30"/>
      <c r="P107" s="39"/>
    </row>
    <row r="108" spans="1:19" ht="18.75" customHeight="1">
      <c r="A108" s="660" t="s">
        <v>156</v>
      </c>
      <c r="B108" s="660"/>
      <c r="C108" s="660"/>
      <c r="D108" s="32">
        <v>500000</v>
      </c>
      <c r="E108" s="32" t="e">
        <f t="shared" ref="E108:E109" si="8">E109</f>
        <v>#REF!</v>
      </c>
      <c r="F108" s="236">
        <f>F109</f>
        <v>2426790</v>
      </c>
      <c r="G108" s="236">
        <f>G109</f>
        <v>5620693</v>
      </c>
      <c r="H108" s="200">
        <f>H109</f>
        <v>3193903</v>
      </c>
      <c r="I108" s="205">
        <f>I109</f>
        <v>547100</v>
      </c>
      <c r="J108" s="205">
        <f t="shared" ref="J108:L109" si="9">J109</f>
        <v>18437</v>
      </c>
      <c r="K108" s="205">
        <f t="shared" si="9"/>
        <v>2151939</v>
      </c>
      <c r="L108" s="205">
        <f t="shared" si="9"/>
        <v>2903217</v>
      </c>
      <c r="M108" s="125"/>
      <c r="N108" s="261"/>
      <c r="O108" s="34"/>
      <c r="P108" s="15">
        <f>P109</f>
        <v>5620693</v>
      </c>
    </row>
    <row r="109" spans="1:19" ht="18.75" customHeight="1">
      <c r="A109" s="14"/>
      <c r="B109" s="680" t="s">
        <v>156</v>
      </c>
      <c r="C109" s="680"/>
      <c r="D109" s="56">
        <v>500000</v>
      </c>
      <c r="E109" s="56" t="e">
        <f t="shared" si="8"/>
        <v>#REF!</v>
      </c>
      <c r="F109" s="211">
        <v>2426790</v>
      </c>
      <c r="G109" s="238">
        <f>G110</f>
        <v>5620693</v>
      </c>
      <c r="H109" s="238">
        <f>H110</f>
        <v>3193903</v>
      </c>
      <c r="I109" s="212">
        <f>I110</f>
        <v>547100</v>
      </c>
      <c r="J109" s="212">
        <f t="shared" si="9"/>
        <v>18437</v>
      </c>
      <c r="K109" s="212">
        <f t="shared" si="9"/>
        <v>2151939</v>
      </c>
      <c r="L109" s="212">
        <f t="shared" si="9"/>
        <v>2903217</v>
      </c>
      <c r="M109" s="239"/>
      <c r="N109" s="264"/>
      <c r="O109" s="57"/>
      <c r="P109" s="58">
        <f>P110+P111</f>
        <v>5620693</v>
      </c>
      <c r="S109" s="79">
        <f>L110+K110+J110+I110</f>
        <v>5620693</v>
      </c>
    </row>
    <row r="110" spans="1:19" ht="18.75" customHeight="1">
      <c r="A110" s="77"/>
      <c r="B110" s="14"/>
      <c r="C110" s="329" t="s">
        <v>156</v>
      </c>
      <c r="D110" s="32">
        <v>500000</v>
      </c>
      <c r="E110" s="32" t="e">
        <f>#REF!</f>
        <v>#REF!</v>
      </c>
      <c r="F110" s="200">
        <v>2426790</v>
      </c>
      <c r="G110" s="236">
        <f>I110+J110+K110+L110</f>
        <v>5620693</v>
      </c>
      <c r="H110" s="236">
        <f>G110-F110</f>
        <v>3193903</v>
      </c>
      <c r="I110" s="205">
        <v>547100</v>
      </c>
      <c r="J110" s="205">
        <v>18437</v>
      </c>
      <c r="K110" s="205">
        <v>2151939</v>
      </c>
      <c r="L110" s="205">
        <v>2903217</v>
      </c>
      <c r="M110" s="213" t="s">
        <v>269</v>
      </c>
      <c r="N110" s="261" t="s">
        <v>268</v>
      </c>
      <c r="O110" s="38" t="s">
        <v>27</v>
      </c>
      <c r="P110" s="35">
        <v>5073593</v>
      </c>
    </row>
    <row r="111" spans="1:19" ht="18.75" customHeight="1">
      <c r="A111" s="66"/>
      <c r="B111" s="66"/>
      <c r="C111" s="66"/>
      <c r="D111" s="19"/>
      <c r="E111" s="20"/>
      <c r="F111" s="210"/>
      <c r="G111" s="209"/>
      <c r="H111" s="209"/>
      <c r="I111" s="210"/>
      <c r="J111" s="210"/>
      <c r="K111" s="210"/>
      <c r="L111" s="210"/>
      <c r="M111" s="213" t="s">
        <v>267</v>
      </c>
      <c r="N111" s="262"/>
      <c r="O111" s="38"/>
      <c r="P111" s="40">
        <v>547100</v>
      </c>
    </row>
  </sheetData>
  <mergeCells count="19">
    <mergeCell ref="B80:C80"/>
    <mergeCell ref="B85:C85"/>
    <mergeCell ref="B105:B106"/>
    <mergeCell ref="A108:C108"/>
    <mergeCell ref="B109:C109"/>
    <mergeCell ref="B76:C76"/>
    <mergeCell ref="A79:C79"/>
    <mergeCell ref="I3:L3"/>
    <mergeCell ref="M3:P4"/>
    <mergeCell ref="A75:C75"/>
    <mergeCell ref="A3:C3"/>
    <mergeCell ref="D3:D4"/>
    <mergeCell ref="E3:E4"/>
    <mergeCell ref="A5:C5"/>
    <mergeCell ref="A6:C6"/>
    <mergeCell ref="B7:C7"/>
    <mergeCell ref="B44:C44"/>
    <mergeCell ref="B49:C49"/>
    <mergeCell ref="B27:C27"/>
  </mergeCells>
  <phoneticPr fontId="3" type="noConversion"/>
  <pageMargins left="0" right="0" top="0.51181102362204722" bottom="0.39370078740157483" header="0.51181102362204722" footer="0.19685039370078741"/>
  <pageSetup paperSize="9" orientation="landscape" horizontalDpi="300" verticalDpi="300" r:id="rId1"/>
  <headerFooter alignWithMargins="0"/>
  <rowBreaks count="1" manualBreakCount="1">
    <brk id="4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G799"/>
  <sheetViews>
    <sheetView topLeftCell="A789" workbookViewId="0">
      <selection sqref="A1:G798"/>
    </sheetView>
  </sheetViews>
  <sheetFormatPr defaultRowHeight="13.5"/>
  <cols>
    <col min="1" max="1" width="5" style="378" customWidth="1"/>
    <col min="2" max="2" width="17.33203125" style="378" customWidth="1"/>
    <col min="3" max="3" width="15.6640625" style="378" customWidth="1"/>
    <col min="4" max="4" width="38.77734375" style="378" customWidth="1"/>
    <col min="5" max="7" width="13.77734375" style="378" customWidth="1"/>
    <col min="8" max="16384" width="8.88671875" style="378"/>
  </cols>
  <sheetData>
    <row r="1" spans="1:7" ht="48.75" customHeight="1">
      <c r="A1" s="683" t="s">
        <v>931</v>
      </c>
      <c r="B1" s="683"/>
      <c r="C1" s="683"/>
      <c r="D1" s="683"/>
      <c r="E1" s="683"/>
      <c r="F1" s="683"/>
      <c r="G1" s="683"/>
    </row>
    <row r="2" spans="1:7" ht="25.5" customHeight="1">
      <c r="A2" s="407"/>
      <c r="B2" s="407"/>
      <c r="C2" s="407"/>
      <c r="D2" s="407"/>
      <c r="E2" s="407"/>
      <c r="F2" s="407"/>
      <c r="G2" s="407"/>
    </row>
    <row r="3" spans="1:7" ht="19.5" customHeight="1">
      <c r="A3" s="346" t="s">
        <v>270</v>
      </c>
      <c r="B3" s="346" t="s">
        <v>271</v>
      </c>
      <c r="C3" s="346" t="s">
        <v>272</v>
      </c>
      <c r="D3" s="346" t="s">
        <v>273</v>
      </c>
      <c r="E3" s="346" t="s">
        <v>274</v>
      </c>
      <c r="F3" s="346" t="s">
        <v>275</v>
      </c>
      <c r="G3" s="346" t="s">
        <v>276</v>
      </c>
    </row>
    <row r="4" spans="1:7" ht="19.5" customHeight="1">
      <c r="A4" s="347">
        <v>1</v>
      </c>
      <c r="B4" s="348"/>
      <c r="C4" s="349">
        <v>42005</v>
      </c>
      <c r="D4" s="350" t="s">
        <v>277</v>
      </c>
      <c r="E4" s="351">
        <v>116359</v>
      </c>
      <c r="F4" s="352">
        <v>0</v>
      </c>
      <c r="G4" s="353">
        <v>116359</v>
      </c>
    </row>
    <row r="5" spans="1:7" ht="19.5" customHeight="1">
      <c r="A5" s="354">
        <v>2</v>
      </c>
      <c r="B5" s="355"/>
      <c r="C5" s="356">
        <v>42005</v>
      </c>
      <c r="D5" s="357" t="s">
        <v>277</v>
      </c>
      <c r="E5" s="358">
        <v>5780305</v>
      </c>
      <c r="F5" s="359">
        <v>0</v>
      </c>
      <c r="G5" s="360">
        <v>5896664</v>
      </c>
    </row>
    <row r="6" spans="1:7" ht="19.5" customHeight="1">
      <c r="A6" s="361">
        <v>3</v>
      </c>
      <c r="B6" s="362"/>
      <c r="C6" s="363">
        <v>42005</v>
      </c>
      <c r="D6" s="364" t="s">
        <v>277</v>
      </c>
      <c r="E6" s="365">
        <v>1102739</v>
      </c>
      <c r="F6" s="366">
        <v>0</v>
      </c>
      <c r="G6" s="367">
        <v>6999403</v>
      </c>
    </row>
    <row r="7" spans="1:7" ht="19.5" customHeight="1">
      <c r="A7" s="354">
        <v>4</v>
      </c>
      <c r="B7" s="355"/>
      <c r="C7" s="356">
        <v>42011</v>
      </c>
      <c r="D7" s="357" t="s">
        <v>278</v>
      </c>
      <c r="E7" s="359">
        <v>0</v>
      </c>
      <c r="F7" s="358">
        <v>365000</v>
      </c>
      <c r="G7" s="360">
        <v>6634403</v>
      </c>
    </row>
    <row r="8" spans="1:7" ht="19.5" customHeight="1">
      <c r="A8" s="361">
        <v>5</v>
      </c>
      <c r="B8" s="362"/>
      <c r="C8" s="363">
        <v>42016</v>
      </c>
      <c r="D8" s="364" t="s">
        <v>279</v>
      </c>
      <c r="E8" s="365">
        <v>10000</v>
      </c>
      <c r="F8" s="366">
        <v>0</v>
      </c>
      <c r="G8" s="367">
        <v>6644403</v>
      </c>
    </row>
    <row r="9" spans="1:7" ht="19.5" customHeight="1">
      <c r="A9" s="354">
        <v>6</v>
      </c>
      <c r="B9" s="355"/>
      <c r="C9" s="356">
        <v>42020</v>
      </c>
      <c r="D9" s="357" t="s">
        <v>280</v>
      </c>
      <c r="E9" s="358">
        <v>36200</v>
      </c>
      <c r="F9" s="359">
        <v>0</v>
      </c>
      <c r="G9" s="360">
        <v>6680603</v>
      </c>
    </row>
    <row r="10" spans="1:7" ht="19.5" customHeight="1">
      <c r="A10" s="361">
        <v>7</v>
      </c>
      <c r="B10" s="362"/>
      <c r="C10" s="363">
        <v>42020</v>
      </c>
      <c r="D10" s="364" t="s">
        <v>280</v>
      </c>
      <c r="E10" s="365">
        <v>46700</v>
      </c>
      <c r="F10" s="366">
        <v>0</v>
      </c>
      <c r="G10" s="367">
        <v>6727303</v>
      </c>
    </row>
    <row r="11" spans="1:7" ht="19.5" customHeight="1">
      <c r="A11" s="354">
        <v>8</v>
      </c>
      <c r="B11" s="355"/>
      <c r="C11" s="356">
        <v>42024</v>
      </c>
      <c r="D11" s="357" t="s">
        <v>279</v>
      </c>
      <c r="E11" s="358">
        <v>10000</v>
      </c>
      <c r="F11" s="359">
        <v>0</v>
      </c>
      <c r="G11" s="360">
        <v>6737303</v>
      </c>
    </row>
    <row r="12" spans="1:7" ht="19.5" customHeight="1">
      <c r="A12" s="361">
        <v>9</v>
      </c>
      <c r="B12" s="362"/>
      <c r="C12" s="363">
        <v>42024</v>
      </c>
      <c r="D12" s="364" t="s">
        <v>281</v>
      </c>
      <c r="E12" s="365">
        <v>11182000</v>
      </c>
      <c r="F12" s="366">
        <v>0</v>
      </c>
      <c r="G12" s="367">
        <v>17919303</v>
      </c>
    </row>
    <row r="13" spans="1:7" ht="19.5" customHeight="1">
      <c r="A13" s="354">
        <v>10</v>
      </c>
      <c r="B13" s="355"/>
      <c r="C13" s="356">
        <v>42024</v>
      </c>
      <c r="D13" s="357" t="s">
        <v>282</v>
      </c>
      <c r="E13" s="358">
        <v>35300</v>
      </c>
      <c r="F13" s="359">
        <v>0</v>
      </c>
      <c r="G13" s="360">
        <v>17954603</v>
      </c>
    </row>
    <row r="14" spans="1:7" ht="19.5" customHeight="1">
      <c r="A14" s="361">
        <v>11</v>
      </c>
      <c r="B14" s="362"/>
      <c r="C14" s="363">
        <v>42025</v>
      </c>
      <c r="D14" s="364" t="s">
        <v>283</v>
      </c>
      <c r="E14" s="365">
        <v>6393250</v>
      </c>
      <c r="F14" s="366">
        <v>0</v>
      </c>
      <c r="G14" s="367">
        <v>24347853</v>
      </c>
    </row>
    <row r="15" spans="1:7" ht="19.5" customHeight="1">
      <c r="A15" s="354">
        <v>12</v>
      </c>
      <c r="B15" s="355" t="s">
        <v>395</v>
      </c>
      <c r="C15" s="356">
        <v>42026</v>
      </c>
      <c r="D15" s="357" t="s">
        <v>280</v>
      </c>
      <c r="E15" s="358">
        <v>39900</v>
      </c>
      <c r="F15" s="359">
        <v>0</v>
      </c>
      <c r="G15" s="360">
        <v>24387753</v>
      </c>
    </row>
    <row r="16" spans="1:7" ht="19.5" customHeight="1">
      <c r="A16" s="361">
        <v>13</v>
      </c>
      <c r="B16" s="362"/>
      <c r="C16" s="363">
        <v>42027</v>
      </c>
      <c r="D16" s="364" t="s">
        <v>284</v>
      </c>
      <c r="E16" s="366">
        <v>0</v>
      </c>
      <c r="F16" s="365">
        <v>3600</v>
      </c>
      <c r="G16" s="367">
        <v>24384153</v>
      </c>
    </row>
    <row r="17" spans="1:7" ht="19.5" customHeight="1">
      <c r="A17" s="354">
        <v>14</v>
      </c>
      <c r="B17" s="355"/>
      <c r="C17" s="356">
        <v>42027</v>
      </c>
      <c r="D17" s="357" t="s">
        <v>285</v>
      </c>
      <c r="E17" s="359">
        <v>0</v>
      </c>
      <c r="F17" s="358">
        <v>2260000</v>
      </c>
      <c r="G17" s="360">
        <v>22124153</v>
      </c>
    </row>
    <row r="18" spans="1:7" ht="19.5" customHeight="1">
      <c r="A18" s="361">
        <v>15</v>
      </c>
      <c r="B18" s="362"/>
      <c r="C18" s="363">
        <v>42027</v>
      </c>
      <c r="D18" s="364" t="s">
        <v>286</v>
      </c>
      <c r="E18" s="366">
        <v>0</v>
      </c>
      <c r="F18" s="365">
        <v>60000</v>
      </c>
      <c r="G18" s="367">
        <v>22064153</v>
      </c>
    </row>
    <row r="19" spans="1:7" ht="19.5" customHeight="1">
      <c r="A19" s="354">
        <v>16</v>
      </c>
      <c r="B19" s="355"/>
      <c r="C19" s="356">
        <v>42027</v>
      </c>
      <c r="D19" s="357" t="s">
        <v>287</v>
      </c>
      <c r="E19" s="359">
        <v>0</v>
      </c>
      <c r="F19" s="358">
        <v>242560</v>
      </c>
      <c r="G19" s="360">
        <v>21821593</v>
      </c>
    </row>
    <row r="20" spans="1:7" ht="19.5" customHeight="1">
      <c r="A20" s="361">
        <v>17</v>
      </c>
      <c r="B20" s="362"/>
      <c r="C20" s="363">
        <v>42027</v>
      </c>
      <c r="D20" s="364" t="s">
        <v>288</v>
      </c>
      <c r="E20" s="366">
        <v>0</v>
      </c>
      <c r="F20" s="365">
        <v>209028</v>
      </c>
      <c r="G20" s="367">
        <v>21612565</v>
      </c>
    </row>
    <row r="21" spans="1:7" ht="19.5" customHeight="1">
      <c r="A21" s="354">
        <v>18</v>
      </c>
      <c r="B21" s="355"/>
      <c r="C21" s="356">
        <v>42027</v>
      </c>
      <c r="D21" s="357" t="s">
        <v>289</v>
      </c>
      <c r="E21" s="359">
        <v>0</v>
      </c>
      <c r="F21" s="358">
        <v>1573000</v>
      </c>
      <c r="G21" s="360">
        <v>20039565</v>
      </c>
    </row>
    <row r="22" spans="1:7" ht="19.5" customHeight="1">
      <c r="A22" s="361">
        <v>19</v>
      </c>
      <c r="B22" s="362"/>
      <c r="C22" s="363">
        <v>42027</v>
      </c>
      <c r="D22" s="364" t="s">
        <v>290</v>
      </c>
      <c r="E22" s="366">
        <v>0</v>
      </c>
      <c r="F22" s="365">
        <v>163080</v>
      </c>
      <c r="G22" s="367">
        <v>19876485</v>
      </c>
    </row>
    <row r="23" spans="1:7" ht="19.5" customHeight="1">
      <c r="A23" s="354">
        <v>20</v>
      </c>
      <c r="B23" s="355"/>
      <c r="C23" s="356">
        <v>42027</v>
      </c>
      <c r="D23" s="357" t="s">
        <v>291</v>
      </c>
      <c r="E23" s="359">
        <v>0</v>
      </c>
      <c r="F23" s="358">
        <v>142007</v>
      </c>
      <c r="G23" s="360">
        <v>19734478</v>
      </c>
    </row>
    <row r="24" spans="1:7" ht="19.5" customHeight="1">
      <c r="A24" s="361">
        <v>21</v>
      </c>
      <c r="B24" s="362"/>
      <c r="C24" s="363">
        <v>42027</v>
      </c>
      <c r="D24" s="364" t="s">
        <v>292</v>
      </c>
      <c r="E24" s="366">
        <v>0</v>
      </c>
      <c r="F24" s="365">
        <v>400500</v>
      </c>
      <c r="G24" s="367">
        <v>19333978</v>
      </c>
    </row>
    <row r="25" spans="1:7" ht="19.5" customHeight="1">
      <c r="A25" s="354">
        <v>22</v>
      </c>
      <c r="B25" s="355"/>
      <c r="C25" s="356">
        <v>42027</v>
      </c>
      <c r="D25" s="357" t="s">
        <v>293</v>
      </c>
      <c r="E25" s="359">
        <v>0</v>
      </c>
      <c r="F25" s="358">
        <v>2230</v>
      </c>
      <c r="G25" s="360">
        <v>19331748</v>
      </c>
    </row>
    <row r="26" spans="1:7" ht="19.5" customHeight="1">
      <c r="A26" s="361">
        <v>23</v>
      </c>
      <c r="B26" s="368"/>
      <c r="C26" s="363">
        <v>42027</v>
      </c>
      <c r="D26" s="364" t="s">
        <v>294</v>
      </c>
      <c r="E26" s="366">
        <v>0</v>
      </c>
      <c r="F26" s="365">
        <v>120000</v>
      </c>
      <c r="G26" s="367">
        <v>19211748</v>
      </c>
    </row>
    <row r="27" spans="1:7" ht="19.5" customHeight="1">
      <c r="A27" s="354">
        <v>24</v>
      </c>
      <c r="B27" s="409"/>
      <c r="C27" s="356">
        <v>42030</v>
      </c>
      <c r="D27" s="357" t="s">
        <v>279</v>
      </c>
      <c r="E27" s="358">
        <v>10000</v>
      </c>
      <c r="F27" s="359">
        <v>0</v>
      </c>
      <c r="G27" s="360">
        <v>19221748</v>
      </c>
    </row>
    <row r="28" spans="1:7" ht="19.5" customHeight="1">
      <c r="A28" s="361">
        <v>25</v>
      </c>
      <c r="B28" s="362"/>
      <c r="C28" s="363">
        <v>42030</v>
      </c>
      <c r="D28" s="364" t="s">
        <v>295</v>
      </c>
      <c r="E28" s="366">
        <v>0</v>
      </c>
      <c r="F28" s="365">
        <v>40000</v>
      </c>
      <c r="G28" s="367">
        <v>19181748</v>
      </c>
    </row>
    <row r="29" spans="1:7" ht="19.5" customHeight="1">
      <c r="A29" s="354">
        <v>26</v>
      </c>
      <c r="B29" s="355"/>
      <c r="C29" s="356">
        <v>42030</v>
      </c>
      <c r="D29" s="357" t="s">
        <v>296</v>
      </c>
      <c r="E29" s="359">
        <v>0</v>
      </c>
      <c r="F29" s="358">
        <v>16460</v>
      </c>
      <c r="G29" s="360">
        <v>19165288</v>
      </c>
    </row>
    <row r="30" spans="1:7" ht="19.5" customHeight="1">
      <c r="A30" s="361">
        <v>27</v>
      </c>
      <c r="B30" s="362"/>
      <c r="C30" s="363">
        <v>42032</v>
      </c>
      <c r="D30" s="364" t="s">
        <v>280</v>
      </c>
      <c r="E30" s="365">
        <v>34200</v>
      </c>
      <c r="F30" s="366">
        <v>0</v>
      </c>
      <c r="G30" s="367">
        <v>19199488</v>
      </c>
    </row>
    <row r="31" spans="1:7" ht="19.5" customHeight="1">
      <c r="A31" s="354">
        <v>28</v>
      </c>
      <c r="B31" s="355"/>
      <c r="C31" s="356">
        <v>42032</v>
      </c>
      <c r="D31" s="357" t="s">
        <v>297</v>
      </c>
      <c r="E31" s="359">
        <v>0</v>
      </c>
      <c r="F31" s="359">
        <v>0</v>
      </c>
      <c r="G31" s="360">
        <v>19199488</v>
      </c>
    </row>
    <row r="32" spans="1:7" ht="19.5" customHeight="1">
      <c r="A32" s="361">
        <v>29</v>
      </c>
      <c r="B32" s="362"/>
      <c r="C32" s="363">
        <v>42032</v>
      </c>
      <c r="D32" s="364" t="s">
        <v>297</v>
      </c>
      <c r="E32" s="366">
        <v>0</v>
      </c>
      <c r="F32" s="366">
        <v>0</v>
      </c>
      <c r="G32" s="367">
        <v>19199488</v>
      </c>
    </row>
    <row r="33" spans="1:7" ht="19.5" customHeight="1">
      <c r="A33" s="354">
        <v>30</v>
      </c>
      <c r="B33" s="355"/>
      <c r="C33" s="356">
        <v>42034</v>
      </c>
      <c r="D33" s="357" t="s">
        <v>279</v>
      </c>
      <c r="E33" s="358">
        <v>200000</v>
      </c>
      <c r="F33" s="359">
        <v>0</v>
      </c>
      <c r="G33" s="360">
        <v>19399488</v>
      </c>
    </row>
    <row r="34" spans="1:7" ht="19.5" customHeight="1">
      <c r="A34" s="361">
        <v>31</v>
      </c>
      <c r="B34" s="362"/>
      <c r="C34" s="363">
        <v>42034</v>
      </c>
      <c r="D34" s="364" t="s">
        <v>298</v>
      </c>
      <c r="E34" s="366">
        <v>0</v>
      </c>
      <c r="F34" s="365">
        <v>16050</v>
      </c>
      <c r="G34" s="367">
        <v>19383438</v>
      </c>
    </row>
    <row r="35" spans="1:7" ht="19.5" customHeight="1">
      <c r="A35" s="354">
        <v>32</v>
      </c>
      <c r="B35" s="355"/>
      <c r="C35" s="356">
        <v>42038</v>
      </c>
      <c r="D35" s="357" t="s">
        <v>299</v>
      </c>
      <c r="E35" s="358">
        <v>10000</v>
      </c>
      <c r="F35" s="359">
        <v>0</v>
      </c>
      <c r="G35" s="360">
        <v>19393438</v>
      </c>
    </row>
    <row r="36" spans="1:7" ht="19.5" customHeight="1">
      <c r="A36" s="361">
        <v>33</v>
      </c>
      <c r="B36" s="362"/>
      <c r="C36" s="363">
        <v>42039</v>
      </c>
      <c r="D36" s="364" t="s">
        <v>300</v>
      </c>
      <c r="E36" s="366">
        <v>0</v>
      </c>
      <c r="F36" s="365">
        <v>-120000</v>
      </c>
      <c r="G36" s="367">
        <v>19513438</v>
      </c>
    </row>
    <row r="37" spans="1:7" ht="19.5" customHeight="1">
      <c r="A37" s="354">
        <v>34</v>
      </c>
      <c r="B37" s="355" t="s">
        <v>395</v>
      </c>
      <c r="C37" s="356">
        <v>42039</v>
      </c>
      <c r="D37" s="357" t="s">
        <v>294</v>
      </c>
      <c r="E37" s="359">
        <v>0</v>
      </c>
      <c r="F37" s="358">
        <v>120000</v>
      </c>
      <c r="G37" s="360">
        <v>19393438</v>
      </c>
    </row>
    <row r="38" spans="1:7" ht="19.5" customHeight="1">
      <c r="A38" s="361">
        <v>35</v>
      </c>
      <c r="B38" s="362"/>
      <c r="C38" s="363">
        <v>42039</v>
      </c>
      <c r="D38" s="364" t="s">
        <v>301</v>
      </c>
      <c r="E38" s="365">
        <v>40400</v>
      </c>
      <c r="F38" s="366">
        <v>0</v>
      </c>
      <c r="G38" s="367">
        <v>19433838</v>
      </c>
    </row>
    <row r="39" spans="1:7" ht="19.5" customHeight="1">
      <c r="A39" s="354">
        <v>36</v>
      </c>
      <c r="B39" s="355"/>
      <c r="C39" s="356">
        <v>42039</v>
      </c>
      <c r="D39" s="357" t="s">
        <v>301</v>
      </c>
      <c r="E39" s="358">
        <v>40700</v>
      </c>
      <c r="F39" s="359">
        <v>0</v>
      </c>
      <c r="G39" s="360">
        <v>19474538</v>
      </c>
    </row>
    <row r="40" spans="1:7" ht="19.5" customHeight="1">
      <c r="A40" s="361">
        <v>37</v>
      </c>
      <c r="B40" s="362"/>
      <c r="C40" s="363">
        <v>42046</v>
      </c>
      <c r="D40" s="364" t="s">
        <v>302</v>
      </c>
      <c r="E40" s="366">
        <v>0</v>
      </c>
      <c r="F40" s="365">
        <v>69920</v>
      </c>
      <c r="G40" s="367">
        <v>19404618</v>
      </c>
    </row>
    <row r="41" spans="1:7" ht="19.5" customHeight="1">
      <c r="A41" s="354">
        <v>38</v>
      </c>
      <c r="B41" s="355"/>
      <c r="C41" s="356">
        <v>42046</v>
      </c>
      <c r="D41" s="357" t="s">
        <v>303</v>
      </c>
      <c r="E41" s="358">
        <v>38100</v>
      </c>
      <c r="F41" s="359">
        <v>0</v>
      </c>
      <c r="G41" s="360">
        <v>19442718</v>
      </c>
    </row>
    <row r="42" spans="1:7" ht="19.5" customHeight="1">
      <c r="A42" s="361">
        <v>39</v>
      </c>
      <c r="B42" s="362"/>
      <c r="C42" s="363">
        <v>42046</v>
      </c>
      <c r="D42" s="364" t="s">
        <v>301</v>
      </c>
      <c r="E42" s="365">
        <v>37800</v>
      </c>
      <c r="F42" s="366">
        <v>0</v>
      </c>
      <c r="G42" s="367">
        <v>19480518</v>
      </c>
    </row>
    <row r="43" spans="1:7" ht="19.5" customHeight="1">
      <c r="A43" s="354">
        <v>40</v>
      </c>
      <c r="B43" s="355"/>
      <c r="C43" s="356">
        <v>42046</v>
      </c>
      <c r="D43" s="357" t="s">
        <v>304</v>
      </c>
      <c r="E43" s="358">
        <v>10000</v>
      </c>
      <c r="F43" s="359">
        <v>0</v>
      </c>
      <c r="G43" s="360">
        <v>19490518</v>
      </c>
    </row>
    <row r="44" spans="1:7" ht="19.5" customHeight="1">
      <c r="A44" s="361">
        <v>41</v>
      </c>
      <c r="B44" s="362"/>
      <c r="C44" s="363">
        <v>42047</v>
      </c>
      <c r="D44" s="364" t="s">
        <v>305</v>
      </c>
      <c r="E44" s="366">
        <v>0</v>
      </c>
      <c r="F44" s="365">
        <v>45250</v>
      </c>
      <c r="G44" s="367">
        <v>19445268</v>
      </c>
    </row>
    <row r="45" spans="1:7" ht="19.5" customHeight="1">
      <c r="A45" s="354">
        <v>42</v>
      </c>
      <c r="B45" s="355"/>
      <c r="C45" s="356">
        <v>42048</v>
      </c>
      <c r="D45" s="357" t="s">
        <v>301</v>
      </c>
      <c r="E45" s="358">
        <v>43100</v>
      </c>
      <c r="F45" s="359">
        <v>0</v>
      </c>
      <c r="G45" s="360">
        <v>19488368</v>
      </c>
    </row>
    <row r="46" spans="1:7" ht="19.5" customHeight="1">
      <c r="A46" s="361">
        <v>43</v>
      </c>
      <c r="B46" s="362"/>
      <c r="C46" s="363">
        <v>42048</v>
      </c>
      <c r="D46" s="364" t="s">
        <v>306</v>
      </c>
      <c r="E46" s="366">
        <v>0</v>
      </c>
      <c r="F46" s="365">
        <v>1130000</v>
      </c>
      <c r="G46" s="367">
        <v>18358368</v>
      </c>
    </row>
    <row r="47" spans="1:7" ht="19.5" customHeight="1">
      <c r="A47" s="354">
        <v>44</v>
      </c>
      <c r="B47" s="355"/>
      <c r="C47" s="356">
        <v>42048</v>
      </c>
      <c r="D47" s="357" t="s">
        <v>307</v>
      </c>
      <c r="E47" s="359">
        <v>0</v>
      </c>
      <c r="F47" s="358">
        <v>786500</v>
      </c>
      <c r="G47" s="360">
        <v>17571868</v>
      </c>
    </row>
    <row r="48" spans="1:7" ht="19.5" customHeight="1">
      <c r="A48" s="361">
        <v>45</v>
      </c>
      <c r="B48" s="362"/>
      <c r="C48" s="363">
        <v>42048</v>
      </c>
      <c r="D48" s="364" t="s">
        <v>308</v>
      </c>
      <c r="E48" s="366">
        <v>0</v>
      </c>
      <c r="F48" s="365">
        <v>129000</v>
      </c>
      <c r="G48" s="367">
        <v>17442868</v>
      </c>
    </row>
    <row r="49" spans="1:7" ht="19.5" customHeight="1">
      <c r="A49" s="354">
        <v>46</v>
      </c>
      <c r="B49" s="355"/>
      <c r="C49" s="356">
        <v>42048</v>
      </c>
      <c r="D49" s="357" t="s">
        <v>309</v>
      </c>
      <c r="E49" s="359">
        <v>0</v>
      </c>
      <c r="F49" s="358">
        <v>200000</v>
      </c>
      <c r="G49" s="360">
        <v>17242868</v>
      </c>
    </row>
    <row r="50" spans="1:7" ht="19.5" customHeight="1">
      <c r="A50" s="361">
        <v>47</v>
      </c>
      <c r="B50" s="362"/>
      <c r="C50" s="363">
        <v>42059</v>
      </c>
      <c r="D50" s="364" t="s">
        <v>310</v>
      </c>
      <c r="E50" s="365">
        <v>28500</v>
      </c>
      <c r="F50" s="366">
        <v>0</v>
      </c>
      <c r="G50" s="367">
        <v>17271368</v>
      </c>
    </row>
    <row r="51" spans="1:7" ht="19.5" customHeight="1">
      <c r="A51" s="354">
        <v>48</v>
      </c>
      <c r="B51" s="355"/>
      <c r="C51" s="356">
        <v>42059</v>
      </c>
      <c r="D51" s="357" t="s">
        <v>310</v>
      </c>
      <c r="E51" s="358">
        <v>32700</v>
      </c>
      <c r="F51" s="359">
        <v>0</v>
      </c>
      <c r="G51" s="360">
        <v>17304068</v>
      </c>
    </row>
    <row r="52" spans="1:7" ht="19.5" customHeight="1">
      <c r="A52" s="361">
        <v>49</v>
      </c>
      <c r="B52" s="362"/>
      <c r="C52" s="363">
        <v>42060</v>
      </c>
      <c r="D52" s="364" t="s">
        <v>304</v>
      </c>
      <c r="E52" s="365">
        <v>10000</v>
      </c>
      <c r="F52" s="366">
        <v>0</v>
      </c>
      <c r="G52" s="367">
        <v>17314068</v>
      </c>
    </row>
    <row r="53" spans="1:7" ht="19.5" customHeight="1">
      <c r="A53" s="354">
        <v>50</v>
      </c>
      <c r="B53" s="373"/>
      <c r="C53" s="356">
        <v>42060</v>
      </c>
      <c r="D53" s="357" t="s">
        <v>311</v>
      </c>
      <c r="E53" s="359">
        <v>0</v>
      </c>
      <c r="F53" s="358">
        <v>41000</v>
      </c>
      <c r="G53" s="360">
        <v>17273068</v>
      </c>
    </row>
    <row r="54" spans="1:7" ht="19.5" customHeight="1">
      <c r="A54" s="361">
        <v>51</v>
      </c>
      <c r="B54" s="348"/>
      <c r="C54" s="363">
        <v>42060</v>
      </c>
      <c r="D54" s="364" t="s">
        <v>312</v>
      </c>
      <c r="E54" s="366">
        <v>0</v>
      </c>
      <c r="F54" s="365">
        <v>8500</v>
      </c>
      <c r="G54" s="367">
        <v>17264568</v>
      </c>
    </row>
    <row r="55" spans="1:7" ht="19.5" customHeight="1">
      <c r="A55" s="354">
        <v>52</v>
      </c>
      <c r="B55" s="355"/>
      <c r="C55" s="356">
        <v>42060</v>
      </c>
      <c r="D55" s="357" t="s">
        <v>313</v>
      </c>
      <c r="E55" s="359">
        <v>0</v>
      </c>
      <c r="F55" s="358">
        <v>2260000</v>
      </c>
      <c r="G55" s="360">
        <v>15004568</v>
      </c>
    </row>
    <row r="56" spans="1:7" ht="19.5" customHeight="1">
      <c r="A56" s="361">
        <v>53</v>
      </c>
      <c r="B56" s="362"/>
      <c r="C56" s="363">
        <v>42060</v>
      </c>
      <c r="D56" s="364" t="s">
        <v>314</v>
      </c>
      <c r="E56" s="366">
        <v>0</v>
      </c>
      <c r="F56" s="365">
        <v>60000</v>
      </c>
      <c r="G56" s="367">
        <v>14944568</v>
      </c>
    </row>
    <row r="57" spans="1:7" ht="19.5" customHeight="1">
      <c r="A57" s="354">
        <v>54</v>
      </c>
      <c r="B57" s="355"/>
      <c r="C57" s="356">
        <v>42060</v>
      </c>
      <c r="D57" s="357" t="s">
        <v>315</v>
      </c>
      <c r="E57" s="359">
        <v>0</v>
      </c>
      <c r="F57" s="358">
        <v>244680</v>
      </c>
      <c r="G57" s="360">
        <v>14699888</v>
      </c>
    </row>
    <row r="58" spans="1:7" ht="19.5" customHeight="1">
      <c r="A58" s="361">
        <v>55</v>
      </c>
      <c r="B58" s="362"/>
      <c r="C58" s="363">
        <v>42060</v>
      </c>
      <c r="D58" s="364" t="s">
        <v>316</v>
      </c>
      <c r="E58" s="366">
        <v>0</v>
      </c>
      <c r="F58" s="365">
        <v>209028</v>
      </c>
      <c r="G58" s="367">
        <v>14490860</v>
      </c>
    </row>
    <row r="59" spans="1:7" ht="19.5" customHeight="1">
      <c r="A59" s="354">
        <v>56</v>
      </c>
      <c r="B59" s="355"/>
      <c r="C59" s="356">
        <v>42060</v>
      </c>
      <c r="D59" s="357" t="s">
        <v>317</v>
      </c>
      <c r="E59" s="359">
        <v>0</v>
      </c>
      <c r="F59" s="358">
        <v>1573000</v>
      </c>
      <c r="G59" s="360">
        <v>12917860</v>
      </c>
    </row>
    <row r="60" spans="1:7" ht="19.5" customHeight="1">
      <c r="A60" s="361">
        <v>57</v>
      </c>
      <c r="B60" s="362"/>
      <c r="C60" s="363">
        <v>42060</v>
      </c>
      <c r="D60" s="364" t="s">
        <v>318</v>
      </c>
      <c r="E60" s="366">
        <v>0</v>
      </c>
      <c r="F60" s="365">
        <v>164500</v>
      </c>
      <c r="G60" s="367">
        <v>12753360</v>
      </c>
    </row>
    <row r="61" spans="1:7" ht="19.5" customHeight="1">
      <c r="A61" s="354">
        <v>58</v>
      </c>
      <c r="B61" s="355"/>
      <c r="C61" s="356">
        <v>42060</v>
      </c>
      <c r="D61" s="357" t="s">
        <v>319</v>
      </c>
      <c r="E61" s="359">
        <v>0</v>
      </c>
      <c r="F61" s="358">
        <v>142007</v>
      </c>
      <c r="G61" s="360">
        <v>12611353</v>
      </c>
    </row>
    <row r="62" spans="1:7" ht="19.5" customHeight="1">
      <c r="A62" s="361">
        <v>59</v>
      </c>
      <c r="B62" s="362"/>
      <c r="C62" s="363">
        <v>42060</v>
      </c>
      <c r="D62" s="364" t="s">
        <v>320</v>
      </c>
      <c r="E62" s="366">
        <v>0</v>
      </c>
      <c r="F62" s="365">
        <v>440500</v>
      </c>
      <c r="G62" s="367">
        <v>12170853</v>
      </c>
    </row>
    <row r="63" spans="1:7" ht="19.5" customHeight="1">
      <c r="A63" s="354">
        <v>60</v>
      </c>
      <c r="B63" s="355"/>
      <c r="C63" s="356">
        <v>42062</v>
      </c>
      <c r="D63" s="357" t="s">
        <v>310</v>
      </c>
      <c r="E63" s="358">
        <v>39600</v>
      </c>
      <c r="F63" s="359">
        <v>0</v>
      </c>
      <c r="G63" s="360">
        <v>12210453</v>
      </c>
    </row>
    <row r="64" spans="1:7" ht="19.5" customHeight="1">
      <c r="A64" s="361">
        <v>61</v>
      </c>
      <c r="B64" s="362"/>
      <c r="C64" s="363">
        <v>42062</v>
      </c>
      <c r="D64" s="364" t="s">
        <v>321</v>
      </c>
      <c r="E64" s="365">
        <v>200000</v>
      </c>
      <c r="F64" s="366">
        <v>0</v>
      </c>
      <c r="G64" s="367">
        <v>12410453</v>
      </c>
    </row>
    <row r="65" spans="1:7" ht="19.5" customHeight="1">
      <c r="A65" s="354">
        <v>62</v>
      </c>
      <c r="B65" s="355"/>
      <c r="C65" s="356">
        <v>42062</v>
      </c>
      <c r="D65" s="357" t="s">
        <v>322</v>
      </c>
      <c r="E65" s="358">
        <v>10000</v>
      </c>
      <c r="F65" s="359">
        <v>0</v>
      </c>
      <c r="G65" s="360">
        <v>12420453</v>
      </c>
    </row>
    <row r="66" spans="1:7" ht="19.5" customHeight="1">
      <c r="A66" s="361">
        <v>63</v>
      </c>
      <c r="B66" s="362"/>
      <c r="C66" s="363">
        <v>42067</v>
      </c>
      <c r="D66" s="364" t="s">
        <v>293</v>
      </c>
      <c r="E66" s="366">
        <v>0</v>
      </c>
      <c r="F66" s="365">
        <v>2230</v>
      </c>
      <c r="G66" s="367">
        <v>12418223</v>
      </c>
    </row>
    <row r="67" spans="1:7" ht="19.5" customHeight="1">
      <c r="A67" s="354">
        <v>64</v>
      </c>
      <c r="B67" s="355"/>
      <c r="C67" s="356">
        <v>42067</v>
      </c>
      <c r="D67" s="357" t="s">
        <v>323</v>
      </c>
      <c r="E67" s="359">
        <v>0</v>
      </c>
      <c r="F67" s="358">
        <v>51000</v>
      </c>
      <c r="G67" s="360">
        <v>12367223</v>
      </c>
    </row>
    <row r="68" spans="1:7" ht="19.5" customHeight="1">
      <c r="A68" s="361">
        <v>65</v>
      </c>
      <c r="B68" s="362"/>
      <c r="C68" s="363">
        <v>42072</v>
      </c>
      <c r="D68" s="364" t="s">
        <v>301</v>
      </c>
      <c r="E68" s="365">
        <v>46500</v>
      </c>
      <c r="F68" s="366">
        <v>0</v>
      </c>
      <c r="G68" s="367">
        <v>12413723</v>
      </c>
    </row>
    <row r="69" spans="1:7" ht="19.5" customHeight="1">
      <c r="A69" s="354">
        <v>66</v>
      </c>
      <c r="B69" s="355" t="s">
        <v>395</v>
      </c>
      <c r="C69" s="356">
        <v>42072</v>
      </c>
      <c r="D69" s="357" t="s">
        <v>301</v>
      </c>
      <c r="E69" s="358">
        <v>47000</v>
      </c>
      <c r="F69" s="359">
        <v>0</v>
      </c>
      <c r="G69" s="360">
        <v>12460723</v>
      </c>
    </row>
    <row r="70" spans="1:7" ht="19.5" customHeight="1">
      <c r="A70" s="361">
        <v>67</v>
      </c>
      <c r="B70" s="362"/>
      <c r="C70" s="363">
        <v>42073</v>
      </c>
      <c r="D70" s="364" t="s">
        <v>301</v>
      </c>
      <c r="E70" s="365">
        <v>44300</v>
      </c>
      <c r="F70" s="366">
        <v>0</v>
      </c>
      <c r="G70" s="367">
        <v>12505023</v>
      </c>
    </row>
    <row r="71" spans="1:7" ht="19.5" customHeight="1">
      <c r="A71" s="354">
        <v>68</v>
      </c>
      <c r="B71" s="355"/>
      <c r="C71" s="356">
        <v>42073</v>
      </c>
      <c r="D71" s="357" t="s">
        <v>324</v>
      </c>
      <c r="E71" s="359">
        <v>0</v>
      </c>
      <c r="F71" s="358">
        <v>74340</v>
      </c>
      <c r="G71" s="360">
        <v>12430683</v>
      </c>
    </row>
    <row r="72" spans="1:7" ht="19.5" customHeight="1">
      <c r="A72" s="361">
        <v>69</v>
      </c>
      <c r="B72" s="362"/>
      <c r="C72" s="363">
        <v>42074</v>
      </c>
      <c r="D72" s="364" t="s">
        <v>325</v>
      </c>
      <c r="E72" s="365">
        <v>10000</v>
      </c>
      <c r="F72" s="366">
        <v>0</v>
      </c>
      <c r="G72" s="367">
        <v>12440683</v>
      </c>
    </row>
    <row r="73" spans="1:7" ht="19.5" customHeight="1">
      <c r="A73" s="354">
        <v>70</v>
      </c>
      <c r="B73" s="355"/>
      <c r="C73" s="356">
        <v>42080</v>
      </c>
      <c r="D73" s="357" t="s">
        <v>326</v>
      </c>
      <c r="E73" s="359">
        <v>0</v>
      </c>
      <c r="F73" s="358">
        <v>151000</v>
      </c>
      <c r="G73" s="360">
        <v>12289683</v>
      </c>
    </row>
    <row r="74" spans="1:7" ht="19.5" customHeight="1">
      <c r="A74" s="361">
        <v>71</v>
      </c>
      <c r="B74" s="362"/>
      <c r="C74" s="363">
        <v>42080</v>
      </c>
      <c r="D74" s="364" t="s">
        <v>327</v>
      </c>
      <c r="E74" s="366">
        <v>0</v>
      </c>
      <c r="F74" s="365">
        <v>47250</v>
      </c>
      <c r="G74" s="367">
        <v>12242433</v>
      </c>
    </row>
    <row r="75" spans="1:7" ht="19.5" customHeight="1">
      <c r="A75" s="354">
        <v>72</v>
      </c>
      <c r="B75" s="355"/>
      <c r="C75" s="356">
        <v>42080</v>
      </c>
      <c r="D75" s="357" t="s">
        <v>328</v>
      </c>
      <c r="E75" s="359">
        <v>0</v>
      </c>
      <c r="F75" s="358">
        <v>24000</v>
      </c>
      <c r="G75" s="360">
        <v>12218433</v>
      </c>
    </row>
    <row r="76" spans="1:7" ht="19.5" customHeight="1">
      <c r="A76" s="361">
        <v>73</v>
      </c>
      <c r="B76" s="362"/>
      <c r="C76" s="363">
        <v>42083</v>
      </c>
      <c r="D76" s="364" t="s">
        <v>329</v>
      </c>
      <c r="E76" s="365">
        <v>46800</v>
      </c>
      <c r="F76" s="366">
        <v>0</v>
      </c>
      <c r="G76" s="367">
        <v>12265233</v>
      </c>
    </row>
    <row r="77" spans="1:7" ht="19.5" customHeight="1">
      <c r="A77" s="354">
        <v>74</v>
      </c>
      <c r="B77" s="355"/>
      <c r="C77" s="356">
        <v>42083</v>
      </c>
      <c r="D77" s="357" t="s">
        <v>301</v>
      </c>
      <c r="E77" s="358">
        <v>50800</v>
      </c>
      <c r="F77" s="359">
        <v>0</v>
      </c>
      <c r="G77" s="360">
        <v>12316033</v>
      </c>
    </row>
    <row r="78" spans="1:7" ht="19.5" customHeight="1">
      <c r="A78" s="361">
        <v>75</v>
      </c>
      <c r="B78" s="362"/>
      <c r="C78" s="363">
        <v>42083</v>
      </c>
      <c r="D78" s="364" t="s">
        <v>301</v>
      </c>
      <c r="E78" s="365">
        <v>51700</v>
      </c>
      <c r="F78" s="366">
        <v>0</v>
      </c>
      <c r="G78" s="367">
        <v>12367733</v>
      </c>
    </row>
    <row r="79" spans="1:7" ht="19.5" customHeight="1">
      <c r="A79" s="354">
        <v>76</v>
      </c>
      <c r="B79" s="355"/>
      <c r="C79" s="356">
        <v>42083</v>
      </c>
      <c r="D79" s="357" t="s">
        <v>330</v>
      </c>
      <c r="E79" s="358">
        <v>10000</v>
      </c>
      <c r="F79" s="359">
        <v>0</v>
      </c>
      <c r="G79" s="360">
        <v>12377733</v>
      </c>
    </row>
    <row r="80" spans="1:7" ht="19.5" customHeight="1">
      <c r="A80" s="361">
        <v>77</v>
      </c>
      <c r="B80" s="368"/>
      <c r="C80" s="363">
        <v>42088</v>
      </c>
      <c r="D80" s="364" t="s">
        <v>301</v>
      </c>
      <c r="E80" s="365">
        <v>52400</v>
      </c>
      <c r="F80" s="366">
        <v>0</v>
      </c>
      <c r="G80" s="367">
        <v>12430133</v>
      </c>
    </row>
    <row r="81" spans="1:7" ht="19.5" customHeight="1">
      <c r="A81" s="354">
        <v>78</v>
      </c>
      <c r="B81" s="355"/>
      <c r="C81" s="356">
        <v>42088</v>
      </c>
      <c r="D81" s="357" t="s">
        <v>330</v>
      </c>
      <c r="E81" s="358">
        <v>10000</v>
      </c>
      <c r="F81" s="359">
        <v>0</v>
      </c>
      <c r="G81" s="360">
        <v>12440133</v>
      </c>
    </row>
    <row r="82" spans="1:7" ht="19.5" customHeight="1">
      <c r="A82" s="361">
        <v>79</v>
      </c>
      <c r="B82" s="362"/>
      <c r="C82" s="363">
        <v>42088</v>
      </c>
      <c r="D82" s="364" t="s">
        <v>331</v>
      </c>
      <c r="E82" s="366">
        <v>0</v>
      </c>
      <c r="F82" s="365">
        <v>2260000</v>
      </c>
      <c r="G82" s="367">
        <v>10180133</v>
      </c>
    </row>
    <row r="83" spans="1:7" ht="19.5" customHeight="1">
      <c r="A83" s="354">
        <v>80</v>
      </c>
      <c r="B83" s="355"/>
      <c r="C83" s="356">
        <v>42088</v>
      </c>
      <c r="D83" s="357" t="s">
        <v>286</v>
      </c>
      <c r="E83" s="359">
        <v>0</v>
      </c>
      <c r="F83" s="358">
        <v>60000</v>
      </c>
      <c r="G83" s="360">
        <v>10120133</v>
      </c>
    </row>
    <row r="84" spans="1:7" ht="19.5" customHeight="1">
      <c r="A84" s="361">
        <v>81</v>
      </c>
      <c r="B84" s="362"/>
      <c r="C84" s="363">
        <v>42088</v>
      </c>
      <c r="D84" s="364" t="s">
        <v>332</v>
      </c>
      <c r="E84" s="366">
        <v>0</v>
      </c>
      <c r="F84" s="365">
        <v>243620</v>
      </c>
      <c r="G84" s="367">
        <v>9876513</v>
      </c>
    </row>
    <row r="85" spans="1:7" ht="19.5" customHeight="1">
      <c r="A85" s="354">
        <v>82</v>
      </c>
      <c r="B85" s="355"/>
      <c r="C85" s="356">
        <v>42088</v>
      </c>
      <c r="D85" s="357" t="s">
        <v>333</v>
      </c>
      <c r="E85" s="359">
        <v>0</v>
      </c>
      <c r="F85" s="358">
        <v>209028</v>
      </c>
      <c r="G85" s="360">
        <v>9667485</v>
      </c>
    </row>
    <row r="86" spans="1:7" ht="19.5" customHeight="1">
      <c r="A86" s="361">
        <v>83</v>
      </c>
      <c r="B86" s="362"/>
      <c r="C86" s="363">
        <v>42088</v>
      </c>
      <c r="D86" s="364" t="s">
        <v>334</v>
      </c>
      <c r="E86" s="366">
        <v>0</v>
      </c>
      <c r="F86" s="365">
        <v>1573000</v>
      </c>
      <c r="G86" s="367">
        <v>8094485</v>
      </c>
    </row>
    <row r="87" spans="1:7" ht="19.5" customHeight="1">
      <c r="A87" s="354">
        <v>84</v>
      </c>
      <c r="B87" s="355"/>
      <c r="C87" s="356">
        <v>42088</v>
      </c>
      <c r="D87" s="357" t="s">
        <v>335</v>
      </c>
      <c r="E87" s="359">
        <v>0</v>
      </c>
      <c r="F87" s="358">
        <v>163820</v>
      </c>
      <c r="G87" s="360">
        <v>7930665</v>
      </c>
    </row>
    <row r="88" spans="1:7" ht="19.5" customHeight="1">
      <c r="A88" s="361">
        <v>85</v>
      </c>
      <c r="B88" s="362"/>
      <c r="C88" s="363">
        <v>42088</v>
      </c>
      <c r="D88" s="364" t="s">
        <v>336</v>
      </c>
      <c r="E88" s="366">
        <v>0</v>
      </c>
      <c r="F88" s="365">
        <v>112336</v>
      </c>
      <c r="G88" s="367">
        <v>7818329</v>
      </c>
    </row>
    <row r="89" spans="1:7" ht="19.5" customHeight="1">
      <c r="A89" s="354">
        <v>86</v>
      </c>
      <c r="B89" s="355"/>
      <c r="C89" s="356">
        <v>42088</v>
      </c>
      <c r="D89" s="357" t="s">
        <v>337</v>
      </c>
      <c r="E89" s="359">
        <v>0</v>
      </c>
      <c r="F89" s="358">
        <v>440500</v>
      </c>
      <c r="G89" s="360">
        <v>7377829</v>
      </c>
    </row>
    <row r="90" spans="1:7" ht="19.5" customHeight="1">
      <c r="A90" s="361">
        <v>87</v>
      </c>
      <c r="B90" s="362"/>
      <c r="C90" s="363">
        <v>42088</v>
      </c>
      <c r="D90" s="364" t="s">
        <v>338</v>
      </c>
      <c r="E90" s="366">
        <v>0</v>
      </c>
      <c r="F90" s="365">
        <v>10250</v>
      </c>
      <c r="G90" s="367">
        <v>7367579</v>
      </c>
    </row>
    <row r="91" spans="1:7" ht="19.5" customHeight="1">
      <c r="A91" s="354">
        <v>88</v>
      </c>
      <c r="B91" s="355"/>
      <c r="C91" s="356">
        <v>42088</v>
      </c>
      <c r="D91" s="357" t="s">
        <v>339</v>
      </c>
      <c r="E91" s="359">
        <v>0</v>
      </c>
      <c r="F91" s="358">
        <v>55000</v>
      </c>
      <c r="G91" s="360">
        <v>7312579</v>
      </c>
    </row>
    <row r="92" spans="1:7" ht="19.5" customHeight="1">
      <c r="A92" s="361">
        <v>89</v>
      </c>
      <c r="B92" s="362"/>
      <c r="C92" s="363">
        <v>42088</v>
      </c>
      <c r="D92" s="364" t="s">
        <v>340</v>
      </c>
      <c r="E92" s="365">
        <v>50000</v>
      </c>
      <c r="F92" s="366">
        <v>0</v>
      </c>
      <c r="G92" s="367">
        <v>7362579</v>
      </c>
    </row>
    <row r="93" spans="1:7" ht="19.5" customHeight="1">
      <c r="A93" s="354">
        <v>90</v>
      </c>
      <c r="B93" s="355" t="s">
        <v>395</v>
      </c>
      <c r="C93" s="356">
        <v>42094</v>
      </c>
      <c r="D93" s="357" t="s">
        <v>301</v>
      </c>
      <c r="E93" s="358">
        <v>50100</v>
      </c>
      <c r="F93" s="359">
        <v>0</v>
      </c>
      <c r="G93" s="360">
        <v>7412679</v>
      </c>
    </row>
    <row r="94" spans="1:7" ht="19.5" customHeight="1">
      <c r="A94" s="361">
        <v>91</v>
      </c>
      <c r="B94" s="362"/>
      <c r="C94" s="363">
        <v>42094</v>
      </c>
      <c r="D94" s="364" t="s">
        <v>301</v>
      </c>
      <c r="E94" s="365">
        <v>38400</v>
      </c>
      <c r="F94" s="366">
        <v>0</v>
      </c>
      <c r="G94" s="367">
        <v>7451079</v>
      </c>
    </row>
    <row r="95" spans="1:7" ht="19.5" customHeight="1">
      <c r="A95" s="354">
        <v>92</v>
      </c>
      <c r="B95" s="355"/>
      <c r="C95" s="356">
        <v>42094</v>
      </c>
      <c r="D95" s="357" t="s">
        <v>330</v>
      </c>
      <c r="E95" s="358">
        <v>200000</v>
      </c>
      <c r="F95" s="359">
        <v>0</v>
      </c>
      <c r="G95" s="360">
        <v>7651079</v>
      </c>
    </row>
    <row r="96" spans="1:7" ht="19.5" customHeight="1">
      <c r="A96" s="361">
        <v>93</v>
      </c>
      <c r="B96" s="362"/>
      <c r="C96" s="363">
        <v>42095</v>
      </c>
      <c r="D96" s="364" t="s">
        <v>341</v>
      </c>
      <c r="E96" s="366">
        <v>0</v>
      </c>
      <c r="F96" s="365">
        <v>275500</v>
      </c>
      <c r="G96" s="367">
        <v>7375579</v>
      </c>
    </row>
    <row r="97" spans="1:7" ht="19.5" customHeight="1">
      <c r="A97" s="354">
        <v>94</v>
      </c>
      <c r="B97" s="355"/>
      <c r="C97" s="356">
        <v>42096</v>
      </c>
      <c r="D97" s="357" t="s">
        <v>342</v>
      </c>
      <c r="E97" s="359">
        <v>0</v>
      </c>
      <c r="F97" s="358">
        <v>2230</v>
      </c>
      <c r="G97" s="360">
        <v>7373349</v>
      </c>
    </row>
    <row r="98" spans="1:7" ht="19.5" customHeight="1">
      <c r="A98" s="361">
        <v>95</v>
      </c>
      <c r="B98" s="362"/>
      <c r="C98" s="363">
        <v>42096</v>
      </c>
      <c r="D98" s="364" t="s">
        <v>343</v>
      </c>
      <c r="E98" s="366">
        <v>0</v>
      </c>
      <c r="F98" s="365">
        <v>77240</v>
      </c>
      <c r="G98" s="367">
        <v>7296109</v>
      </c>
    </row>
    <row r="99" spans="1:7" ht="19.5" customHeight="1">
      <c r="A99" s="354">
        <v>96</v>
      </c>
      <c r="B99" s="355"/>
      <c r="C99" s="356">
        <v>42097</v>
      </c>
      <c r="D99" s="357" t="s">
        <v>344</v>
      </c>
      <c r="E99" s="359">
        <v>0</v>
      </c>
      <c r="F99" s="358">
        <v>231000</v>
      </c>
      <c r="G99" s="360">
        <v>7065109</v>
      </c>
    </row>
    <row r="100" spans="1:7" ht="19.5" customHeight="1">
      <c r="A100" s="361">
        <v>97</v>
      </c>
      <c r="B100" s="362"/>
      <c r="C100" s="363">
        <v>42102</v>
      </c>
      <c r="D100" s="364" t="s">
        <v>301</v>
      </c>
      <c r="E100" s="365">
        <v>39500</v>
      </c>
      <c r="F100" s="366">
        <v>0</v>
      </c>
      <c r="G100" s="367">
        <v>7104609</v>
      </c>
    </row>
    <row r="101" spans="1:7" ht="19.5" customHeight="1">
      <c r="A101" s="354">
        <v>98</v>
      </c>
      <c r="B101" s="355"/>
      <c r="C101" s="356">
        <v>42102</v>
      </c>
      <c r="D101" s="357" t="s">
        <v>301</v>
      </c>
      <c r="E101" s="358">
        <v>42000</v>
      </c>
      <c r="F101" s="359">
        <v>0</v>
      </c>
      <c r="G101" s="360">
        <v>7146609</v>
      </c>
    </row>
    <row r="102" spans="1:7" ht="19.5" customHeight="1">
      <c r="A102" s="361">
        <v>99</v>
      </c>
      <c r="B102" s="362"/>
      <c r="C102" s="363">
        <v>42104</v>
      </c>
      <c r="D102" s="364" t="s">
        <v>345</v>
      </c>
      <c r="E102" s="366">
        <v>0</v>
      </c>
      <c r="F102" s="365">
        <v>69120</v>
      </c>
      <c r="G102" s="367">
        <v>7077489</v>
      </c>
    </row>
    <row r="103" spans="1:7" ht="19.5" customHeight="1">
      <c r="A103" s="354">
        <v>100</v>
      </c>
      <c r="B103" s="355"/>
      <c r="C103" s="356">
        <v>42107</v>
      </c>
      <c r="D103" s="357" t="s">
        <v>346</v>
      </c>
      <c r="E103" s="358">
        <v>10000</v>
      </c>
      <c r="F103" s="359">
        <v>0</v>
      </c>
      <c r="G103" s="360">
        <v>7087489</v>
      </c>
    </row>
    <row r="104" spans="1:7" ht="19.5" customHeight="1">
      <c r="A104" s="361">
        <v>101</v>
      </c>
      <c r="B104" s="362"/>
      <c r="C104" s="363">
        <v>42108</v>
      </c>
      <c r="D104" s="364" t="s">
        <v>347</v>
      </c>
      <c r="E104" s="365">
        <v>9734000</v>
      </c>
      <c r="F104" s="366">
        <v>0</v>
      </c>
      <c r="G104" s="367">
        <v>16821489</v>
      </c>
    </row>
    <row r="105" spans="1:7" ht="19.5" customHeight="1">
      <c r="A105" s="354">
        <v>102</v>
      </c>
      <c r="B105" s="355"/>
      <c r="C105" s="356">
        <v>42108</v>
      </c>
      <c r="D105" s="357" t="s">
        <v>347</v>
      </c>
      <c r="E105" s="358">
        <v>5606650</v>
      </c>
      <c r="F105" s="359">
        <v>0</v>
      </c>
      <c r="G105" s="360">
        <v>22428139</v>
      </c>
    </row>
    <row r="106" spans="1:7" ht="19.5" customHeight="1">
      <c r="A106" s="361">
        <v>103</v>
      </c>
      <c r="B106" s="362"/>
      <c r="C106" s="363">
        <v>42109</v>
      </c>
      <c r="D106" s="364" t="s">
        <v>301</v>
      </c>
      <c r="E106" s="365">
        <v>36800</v>
      </c>
      <c r="F106" s="366">
        <v>0</v>
      </c>
      <c r="G106" s="367">
        <v>22464939</v>
      </c>
    </row>
    <row r="107" spans="1:7" ht="19.5" customHeight="1">
      <c r="A107" s="354">
        <v>104</v>
      </c>
      <c r="B107" s="373"/>
      <c r="C107" s="356">
        <v>42109</v>
      </c>
      <c r="D107" s="357" t="s">
        <v>301</v>
      </c>
      <c r="E107" s="358">
        <v>41100</v>
      </c>
      <c r="F107" s="359">
        <v>0</v>
      </c>
      <c r="G107" s="360">
        <v>22506039</v>
      </c>
    </row>
    <row r="108" spans="1:7" ht="19.5" customHeight="1">
      <c r="A108" s="361">
        <v>105</v>
      </c>
      <c r="B108" s="362"/>
      <c r="C108" s="363">
        <v>42111</v>
      </c>
      <c r="D108" s="364" t="s">
        <v>301</v>
      </c>
      <c r="E108" s="365">
        <v>44700</v>
      </c>
      <c r="F108" s="366">
        <v>0</v>
      </c>
      <c r="G108" s="367">
        <v>22550739</v>
      </c>
    </row>
    <row r="109" spans="1:7" ht="19.5" customHeight="1">
      <c r="A109" s="354">
        <v>106</v>
      </c>
      <c r="B109" s="355"/>
      <c r="C109" s="356">
        <v>42114</v>
      </c>
      <c r="D109" s="357" t="s">
        <v>348</v>
      </c>
      <c r="E109" s="358">
        <v>10000</v>
      </c>
      <c r="F109" s="359">
        <v>0</v>
      </c>
      <c r="G109" s="360">
        <v>22560739</v>
      </c>
    </row>
    <row r="110" spans="1:7" ht="19.5" customHeight="1">
      <c r="A110" s="361">
        <v>107</v>
      </c>
      <c r="B110" s="362"/>
      <c r="C110" s="363">
        <v>42117</v>
      </c>
      <c r="D110" s="364" t="s">
        <v>345</v>
      </c>
      <c r="E110" s="366">
        <v>0</v>
      </c>
      <c r="F110" s="365">
        <v>-69120</v>
      </c>
      <c r="G110" s="367">
        <v>22629859</v>
      </c>
    </row>
    <row r="111" spans="1:7" ht="19.5" customHeight="1">
      <c r="A111" s="354">
        <v>108</v>
      </c>
      <c r="B111" s="355"/>
      <c r="C111" s="356">
        <v>42117</v>
      </c>
      <c r="D111" s="357" t="s">
        <v>345</v>
      </c>
      <c r="E111" s="359">
        <v>0</v>
      </c>
      <c r="F111" s="358">
        <v>69120</v>
      </c>
      <c r="G111" s="360">
        <v>22560739</v>
      </c>
    </row>
    <row r="112" spans="1:7" ht="19.5" customHeight="1">
      <c r="A112" s="361">
        <v>109</v>
      </c>
      <c r="B112" s="362"/>
      <c r="C112" s="363">
        <v>42117</v>
      </c>
      <c r="D112" s="364" t="s">
        <v>349</v>
      </c>
      <c r="E112" s="366">
        <v>0</v>
      </c>
      <c r="F112" s="365">
        <v>422900</v>
      </c>
      <c r="G112" s="367">
        <v>22137839</v>
      </c>
    </row>
    <row r="113" spans="1:7" ht="19.5" customHeight="1">
      <c r="A113" s="354">
        <v>110</v>
      </c>
      <c r="B113" s="355"/>
      <c r="C113" s="356">
        <v>42117</v>
      </c>
      <c r="D113" s="357" t="s">
        <v>350</v>
      </c>
      <c r="E113" s="359">
        <v>0</v>
      </c>
      <c r="F113" s="358">
        <v>19250</v>
      </c>
      <c r="G113" s="360">
        <v>22118589</v>
      </c>
    </row>
    <row r="114" spans="1:7" ht="19.5" customHeight="1">
      <c r="A114" s="361">
        <v>111</v>
      </c>
      <c r="B114" s="362"/>
      <c r="C114" s="363">
        <v>42118</v>
      </c>
      <c r="D114" s="364" t="s">
        <v>301</v>
      </c>
      <c r="E114" s="365">
        <v>42900</v>
      </c>
      <c r="F114" s="366">
        <v>0</v>
      </c>
      <c r="G114" s="367">
        <v>22161489</v>
      </c>
    </row>
    <row r="115" spans="1:7" ht="19.5" customHeight="1">
      <c r="A115" s="354">
        <v>112</v>
      </c>
      <c r="B115" s="355"/>
      <c r="C115" s="356">
        <v>42118</v>
      </c>
      <c r="D115" s="357" t="s">
        <v>329</v>
      </c>
      <c r="E115" s="358">
        <v>42300</v>
      </c>
      <c r="F115" s="359">
        <v>0</v>
      </c>
      <c r="G115" s="360">
        <v>22203789</v>
      </c>
    </row>
    <row r="116" spans="1:7" ht="19.5" customHeight="1">
      <c r="A116" s="361">
        <v>113</v>
      </c>
      <c r="B116" s="362"/>
      <c r="C116" s="363">
        <v>42118</v>
      </c>
      <c r="D116" s="364" t="s">
        <v>340</v>
      </c>
      <c r="E116" s="365">
        <v>50000</v>
      </c>
      <c r="F116" s="366">
        <v>0</v>
      </c>
      <c r="G116" s="367">
        <v>22253789</v>
      </c>
    </row>
    <row r="117" spans="1:7" ht="19.5" customHeight="1">
      <c r="A117" s="354">
        <v>114</v>
      </c>
      <c r="B117" s="355"/>
      <c r="C117" s="356">
        <v>42118</v>
      </c>
      <c r="D117" s="357" t="s">
        <v>351</v>
      </c>
      <c r="E117" s="359">
        <v>0</v>
      </c>
      <c r="F117" s="358">
        <v>2260000</v>
      </c>
      <c r="G117" s="360">
        <v>19993789</v>
      </c>
    </row>
    <row r="118" spans="1:7" ht="19.5" customHeight="1">
      <c r="A118" s="361">
        <v>115</v>
      </c>
      <c r="B118" s="362"/>
      <c r="C118" s="363">
        <v>42118</v>
      </c>
      <c r="D118" s="364" t="s">
        <v>286</v>
      </c>
      <c r="E118" s="366">
        <v>0</v>
      </c>
      <c r="F118" s="365">
        <v>60000</v>
      </c>
      <c r="G118" s="367">
        <v>19933789</v>
      </c>
    </row>
    <row r="119" spans="1:7" ht="19.5" customHeight="1">
      <c r="A119" s="354">
        <v>116</v>
      </c>
      <c r="B119" s="355" t="s">
        <v>395</v>
      </c>
      <c r="C119" s="356">
        <v>42118</v>
      </c>
      <c r="D119" s="357" t="s">
        <v>352</v>
      </c>
      <c r="E119" s="359">
        <v>0</v>
      </c>
      <c r="F119" s="358">
        <v>243620</v>
      </c>
      <c r="G119" s="360">
        <v>19690169</v>
      </c>
    </row>
    <row r="120" spans="1:7" ht="19.5" customHeight="1">
      <c r="A120" s="361">
        <v>117</v>
      </c>
      <c r="B120" s="362"/>
      <c r="C120" s="363">
        <v>42118</v>
      </c>
      <c r="D120" s="364" t="s">
        <v>353</v>
      </c>
      <c r="E120" s="366">
        <v>0</v>
      </c>
      <c r="F120" s="365">
        <v>209028</v>
      </c>
      <c r="G120" s="367">
        <v>19481141</v>
      </c>
    </row>
    <row r="121" spans="1:7" ht="19.5" customHeight="1">
      <c r="A121" s="354">
        <v>118</v>
      </c>
      <c r="B121" s="355"/>
      <c r="C121" s="356">
        <v>42118</v>
      </c>
      <c r="D121" s="357" t="s">
        <v>354</v>
      </c>
      <c r="E121" s="359">
        <v>0</v>
      </c>
      <c r="F121" s="358">
        <v>1570450</v>
      </c>
      <c r="G121" s="360">
        <v>17910691</v>
      </c>
    </row>
    <row r="122" spans="1:7" ht="19.5" customHeight="1">
      <c r="A122" s="361">
        <v>119</v>
      </c>
      <c r="B122" s="362"/>
      <c r="C122" s="363">
        <v>42118</v>
      </c>
      <c r="D122" s="364" t="s">
        <v>355</v>
      </c>
      <c r="E122" s="366">
        <v>0</v>
      </c>
      <c r="F122" s="365">
        <v>163520</v>
      </c>
      <c r="G122" s="367">
        <v>17747171</v>
      </c>
    </row>
    <row r="123" spans="1:7" ht="19.5" customHeight="1">
      <c r="A123" s="354">
        <v>120</v>
      </c>
      <c r="B123" s="355"/>
      <c r="C123" s="356">
        <v>42118</v>
      </c>
      <c r="D123" s="357" t="s">
        <v>356</v>
      </c>
      <c r="E123" s="359">
        <v>0</v>
      </c>
      <c r="F123" s="358">
        <v>171462</v>
      </c>
      <c r="G123" s="360">
        <v>17575709</v>
      </c>
    </row>
    <row r="124" spans="1:7" ht="19.5" customHeight="1">
      <c r="A124" s="361">
        <v>121</v>
      </c>
      <c r="B124" s="362"/>
      <c r="C124" s="363">
        <v>42118</v>
      </c>
      <c r="D124" s="364" t="s">
        <v>357</v>
      </c>
      <c r="E124" s="366">
        <v>0</v>
      </c>
      <c r="F124" s="365">
        <v>440500</v>
      </c>
      <c r="G124" s="367">
        <v>17135209</v>
      </c>
    </row>
    <row r="125" spans="1:7" ht="19.5" customHeight="1">
      <c r="A125" s="354">
        <v>122</v>
      </c>
      <c r="B125" s="355"/>
      <c r="C125" s="356">
        <v>42118</v>
      </c>
      <c r="D125" s="357" t="s">
        <v>358</v>
      </c>
      <c r="E125" s="359">
        <v>0</v>
      </c>
      <c r="F125" s="358">
        <v>10250</v>
      </c>
      <c r="G125" s="360">
        <v>17124959</v>
      </c>
    </row>
    <row r="126" spans="1:7" ht="19.5" customHeight="1">
      <c r="A126" s="361">
        <v>123</v>
      </c>
      <c r="B126" s="362"/>
      <c r="C126" s="363">
        <v>42118</v>
      </c>
      <c r="D126" s="364" t="s">
        <v>359</v>
      </c>
      <c r="E126" s="366">
        <v>0</v>
      </c>
      <c r="F126" s="365">
        <v>40000</v>
      </c>
      <c r="G126" s="367">
        <v>17084959</v>
      </c>
    </row>
    <row r="127" spans="1:7" ht="19.5" customHeight="1">
      <c r="A127" s="354">
        <v>124</v>
      </c>
      <c r="B127" s="355"/>
      <c r="C127" s="356">
        <v>42121</v>
      </c>
      <c r="D127" s="357" t="s">
        <v>346</v>
      </c>
      <c r="E127" s="358">
        <v>10000</v>
      </c>
      <c r="F127" s="359">
        <v>0</v>
      </c>
      <c r="G127" s="360">
        <v>17094959</v>
      </c>
    </row>
    <row r="128" spans="1:7" ht="19.5" customHeight="1">
      <c r="A128" s="361">
        <v>125</v>
      </c>
      <c r="B128" s="362"/>
      <c r="C128" s="363">
        <v>42124</v>
      </c>
      <c r="D128" s="364" t="s">
        <v>346</v>
      </c>
      <c r="E128" s="365">
        <v>200000</v>
      </c>
      <c r="F128" s="366">
        <v>0</v>
      </c>
      <c r="G128" s="367">
        <v>17294959</v>
      </c>
    </row>
    <row r="129" spans="1:7" ht="19.5" customHeight="1">
      <c r="A129" s="354">
        <v>126</v>
      </c>
      <c r="B129" s="355"/>
      <c r="C129" s="356">
        <v>42124</v>
      </c>
      <c r="D129" s="357" t="s">
        <v>360</v>
      </c>
      <c r="E129" s="359">
        <v>0</v>
      </c>
      <c r="F129" s="358">
        <v>48000</v>
      </c>
      <c r="G129" s="360">
        <v>17246959</v>
      </c>
    </row>
    <row r="130" spans="1:7" ht="19.5" customHeight="1">
      <c r="A130" s="361">
        <v>127</v>
      </c>
      <c r="B130" s="362"/>
      <c r="C130" s="363">
        <v>42131</v>
      </c>
      <c r="D130" s="364" t="s">
        <v>301</v>
      </c>
      <c r="E130" s="365">
        <v>41200</v>
      </c>
      <c r="F130" s="366">
        <v>0</v>
      </c>
      <c r="G130" s="367">
        <v>17288159</v>
      </c>
    </row>
    <row r="131" spans="1:7" ht="19.5" customHeight="1">
      <c r="A131" s="354">
        <v>128</v>
      </c>
      <c r="B131" s="355"/>
      <c r="C131" s="356">
        <v>42131</v>
      </c>
      <c r="D131" s="357" t="s">
        <v>301</v>
      </c>
      <c r="E131" s="358">
        <v>44800</v>
      </c>
      <c r="F131" s="359">
        <v>0</v>
      </c>
      <c r="G131" s="360">
        <v>17332959</v>
      </c>
    </row>
    <row r="132" spans="1:7" ht="19.5" customHeight="1">
      <c r="A132" s="361">
        <v>129</v>
      </c>
      <c r="B132" s="362"/>
      <c r="C132" s="363">
        <v>42131</v>
      </c>
      <c r="D132" s="364" t="s">
        <v>301</v>
      </c>
      <c r="E132" s="365">
        <v>39700</v>
      </c>
      <c r="F132" s="366">
        <v>0</v>
      </c>
      <c r="G132" s="367">
        <v>17372659</v>
      </c>
    </row>
    <row r="133" spans="1:7" ht="19.5" customHeight="1">
      <c r="A133" s="354">
        <v>130</v>
      </c>
      <c r="B133" s="355"/>
      <c r="C133" s="356">
        <v>42132</v>
      </c>
      <c r="D133" s="357" t="s">
        <v>301</v>
      </c>
      <c r="E133" s="358">
        <v>48500</v>
      </c>
      <c r="F133" s="359">
        <v>0</v>
      </c>
      <c r="G133" s="360">
        <v>17421159</v>
      </c>
    </row>
    <row r="134" spans="1:7" ht="19.5" customHeight="1">
      <c r="A134" s="361">
        <v>131</v>
      </c>
      <c r="B134" s="368"/>
      <c r="C134" s="363">
        <v>42135</v>
      </c>
      <c r="D134" s="364" t="s">
        <v>361</v>
      </c>
      <c r="E134" s="365">
        <v>10000</v>
      </c>
      <c r="F134" s="366">
        <v>0</v>
      </c>
      <c r="G134" s="367">
        <v>17431159</v>
      </c>
    </row>
    <row r="135" spans="1:7" ht="19.5" customHeight="1">
      <c r="A135" s="354">
        <v>132</v>
      </c>
      <c r="B135" s="355"/>
      <c r="C135" s="356">
        <v>42136</v>
      </c>
      <c r="D135" s="357" t="s">
        <v>329</v>
      </c>
      <c r="E135" s="358">
        <v>40200</v>
      </c>
      <c r="F135" s="359">
        <v>0</v>
      </c>
      <c r="G135" s="360">
        <v>17471359</v>
      </c>
    </row>
    <row r="136" spans="1:7" ht="19.5" customHeight="1">
      <c r="A136" s="361">
        <v>133</v>
      </c>
      <c r="B136" s="362"/>
      <c r="C136" s="363">
        <v>42136</v>
      </c>
      <c r="D136" s="364" t="s">
        <v>362</v>
      </c>
      <c r="E136" s="366">
        <v>0</v>
      </c>
      <c r="F136" s="365">
        <v>65990</v>
      </c>
      <c r="G136" s="367">
        <v>17405369</v>
      </c>
    </row>
    <row r="137" spans="1:7" ht="19.5" customHeight="1">
      <c r="A137" s="354">
        <v>134</v>
      </c>
      <c r="B137" s="355"/>
      <c r="C137" s="356">
        <v>42136</v>
      </c>
      <c r="D137" s="357" t="s">
        <v>363</v>
      </c>
      <c r="E137" s="359">
        <v>0</v>
      </c>
      <c r="F137" s="358">
        <v>100000</v>
      </c>
      <c r="G137" s="360">
        <v>17305369</v>
      </c>
    </row>
    <row r="138" spans="1:7" ht="19.5" customHeight="1">
      <c r="A138" s="361">
        <v>135</v>
      </c>
      <c r="B138" s="362"/>
      <c r="C138" s="363">
        <v>42138</v>
      </c>
      <c r="D138" s="364" t="s">
        <v>364</v>
      </c>
      <c r="E138" s="366">
        <v>0</v>
      </c>
      <c r="F138" s="365">
        <v>150000</v>
      </c>
      <c r="G138" s="367">
        <v>17155369</v>
      </c>
    </row>
    <row r="139" spans="1:7" ht="19.5" customHeight="1">
      <c r="A139" s="354">
        <v>136</v>
      </c>
      <c r="B139" s="355"/>
      <c r="C139" s="356">
        <v>42142</v>
      </c>
      <c r="D139" s="357" t="s">
        <v>301</v>
      </c>
      <c r="E139" s="358">
        <v>39900</v>
      </c>
      <c r="F139" s="359">
        <v>0</v>
      </c>
      <c r="G139" s="360">
        <v>17195269</v>
      </c>
    </row>
    <row r="140" spans="1:7" ht="19.5" customHeight="1">
      <c r="A140" s="361">
        <v>137</v>
      </c>
      <c r="B140" s="362"/>
      <c r="C140" s="363">
        <v>42142</v>
      </c>
      <c r="D140" s="364" t="s">
        <v>365</v>
      </c>
      <c r="E140" s="366">
        <v>0</v>
      </c>
      <c r="F140" s="365">
        <v>43000</v>
      </c>
      <c r="G140" s="367">
        <v>17152269</v>
      </c>
    </row>
    <row r="141" spans="1:7" ht="19.5" customHeight="1">
      <c r="A141" s="354">
        <v>138</v>
      </c>
      <c r="B141" s="355"/>
      <c r="C141" s="356">
        <v>42144</v>
      </c>
      <c r="D141" s="357" t="s">
        <v>366</v>
      </c>
      <c r="E141" s="358">
        <v>10000</v>
      </c>
      <c r="F141" s="359">
        <v>0</v>
      </c>
      <c r="G141" s="360">
        <v>17162269</v>
      </c>
    </row>
    <row r="142" spans="1:7" ht="19.5" customHeight="1">
      <c r="A142" s="361">
        <v>139</v>
      </c>
      <c r="B142" s="362"/>
      <c r="C142" s="363">
        <v>42145</v>
      </c>
      <c r="D142" s="364" t="s">
        <v>329</v>
      </c>
      <c r="E142" s="365">
        <v>50600</v>
      </c>
      <c r="F142" s="366">
        <v>0</v>
      </c>
      <c r="G142" s="367">
        <v>17212869</v>
      </c>
    </row>
    <row r="143" spans="1:7" ht="19.5" customHeight="1">
      <c r="A143" s="354">
        <v>140</v>
      </c>
      <c r="B143" s="355"/>
      <c r="C143" s="356">
        <v>42146</v>
      </c>
      <c r="D143" s="357" t="s">
        <v>367</v>
      </c>
      <c r="E143" s="359">
        <v>0</v>
      </c>
      <c r="F143" s="358">
        <v>10000</v>
      </c>
      <c r="G143" s="360">
        <v>17202869</v>
      </c>
    </row>
    <row r="144" spans="1:7" ht="19.5" customHeight="1">
      <c r="A144" s="361">
        <v>141</v>
      </c>
      <c r="B144" s="362"/>
      <c r="C144" s="363">
        <v>42146</v>
      </c>
      <c r="D144" s="364" t="s">
        <v>368</v>
      </c>
      <c r="E144" s="366">
        <v>0</v>
      </c>
      <c r="F144" s="365">
        <v>2260000</v>
      </c>
      <c r="G144" s="367">
        <v>14942869</v>
      </c>
    </row>
    <row r="145" spans="1:7" ht="19.5" customHeight="1">
      <c r="A145" s="354">
        <v>142</v>
      </c>
      <c r="B145" s="355"/>
      <c r="C145" s="356">
        <v>42146</v>
      </c>
      <c r="D145" s="357" t="s">
        <v>286</v>
      </c>
      <c r="E145" s="359">
        <v>0</v>
      </c>
      <c r="F145" s="358">
        <v>60000</v>
      </c>
      <c r="G145" s="360">
        <v>14882869</v>
      </c>
    </row>
    <row r="146" spans="1:7" ht="19.5" customHeight="1">
      <c r="A146" s="361">
        <v>143</v>
      </c>
      <c r="B146" s="362"/>
      <c r="C146" s="363">
        <v>42146</v>
      </c>
      <c r="D146" s="364" t="s">
        <v>369</v>
      </c>
      <c r="E146" s="366">
        <v>0</v>
      </c>
      <c r="F146" s="365">
        <v>243620</v>
      </c>
      <c r="G146" s="367">
        <v>14639249</v>
      </c>
    </row>
    <row r="147" spans="1:7" ht="19.5" customHeight="1">
      <c r="A147" s="354">
        <v>144</v>
      </c>
      <c r="B147" s="355"/>
      <c r="C147" s="356">
        <v>42146</v>
      </c>
      <c r="D147" s="357" t="s">
        <v>370</v>
      </c>
      <c r="E147" s="359">
        <v>0</v>
      </c>
      <c r="F147" s="358">
        <v>209028</v>
      </c>
      <c r="G147" s="360">
        <v>14430221</v>
      </c>
    </row>
    <row r="148" spans="1:7" ht="19.5" customHeight="1">
      <c r="A148" s="361">
        <v>145</v>
      </c>
      <c r="B148" s="362"/>
      <c r="C148" s="363">
        <v>42146</v>
      </c>
      <c r="D148" s="364" t="s">
        <v>371</v>
      </c>
      <c r="E148" s="366">
        <v>0</v>
      </c>
      <c r="F148" s="365">
        <v>1563850</v>
      </c>
      <c r="G148" s="367">
        <v>12866371</v>
      </c>
    </row>
    <row r="149" spans="1:7" ht="19.5" customHeight="1">
      <c r="A149" s="354">
        <v>146</v>
      </c>
      <c r="B149" s="355" t="s">
        <v>395</v>
      </c>
      <c r="C149" s="356">
        <v>42146</v>
      </c>
      <c r="D149" s="357" t="s">
        <v>372</v>
      </c>
      <c r="E149" s="359">
        <v>0</v>
      </c>
      <c r="F149" s="358">
        <v>138093</v>
      </c>
      <c r="G149" s="360">
        <v>12728278</v>
      </c>
    </row>
    <row r="150" spans="1:7" ht="19.5" customHeight="1">
      <c r="A150" s="361">
        <v>147</v>
      </c>
      <c r="B150" s="362"/>
      <c r="C150" s="363">
        <v>42146</v>
      </c>
      <c r="D150" s="364" t="s">
        <v>373</v>
      </c>
      <c r="E150" s="366">
        <v>0</v>
      </c>
      <c r="F150" s="365">
        <v>440500</v>
      </c>
      <c r="G150" s="367">
        <v>12287778</v>
      </c>
    </row>
    <row r="151" spans="1:7" ht="19.5" customHeight="1">
      <c r="A151" s="354">
        <v>148</v>
      </c>
      <c r="B151" s="355"/>
      <c r="C151" s="356">
        <v>42146</v>
      </c>
      <c r="D151" s="357" t="s">
        <v>374</v>
      </c>
      <c r="E151" s="359">
        <v>0</v>
      </c>
      <c r="F151" s="358">
        <v>16450</v>
      </c>
      <c r="G151" s="360">
        <v>12271328</v>
      </c>
    </row>
    <row r="152" spans="1:7" ht="19.5" customHeight="1">
      <c r="A152" s="361">
        <v>149</v>
      </c>
      <c r="B152" s="362"/>
      <c r="C152" s="363">
        <v>42146</v>
      </c>
      <c r="D152" s="364" t="s">
        <v>375</v>
      </c>
      <c r="E152" s="366">
        <v>0</v>
      </c>
      <c r="F152" s="365">
        <v>167730</v>
      </c>
      <c r="G152" s="367">
        <v>12103598</v>
      </c>
    </row>
    <row r="153" spans="1:7" ht="19.5" customHeight="1">
      <c r="A153" s="354">
        <v>150</v>
      </c>
      <c r="B153" s="355"/>
      <c r="C153" s="356">
        <v>42150</v>
      </c>
      <c r="D153" s="357" t="s">
        <v>361</v>
      </c>
      <c r="E153" s="358">
        <v>10000</v>
      </c>
      <c r="F153" s="359">
        <v>0</v>
      </c>
      <c r="G153" s="360">
        <v>12113598</v>
      </c>
    </row>
    <row r="154" spans="1:7" ht="19.5" customHeight="1">
      <c r="A154" s="361">
        <v>151</v>
      </c>
      <c r="B154" s="362"/>
      <c r="C154" s="363">
        <v>42150</v>
      </c>
      <c r="D154" s="364" t="s">
        <v>301</v>
      </c>
      <c r="E154" s="365">
        <v>37400</v>
      </c>
      <c r="F154" s="366">
        <v>0</v>
      </c>
      <c r="G154" s="367">
        <v>12150998</v>
      </c>
    </row>
    <row r="155" spans="1:7" ht="19.5" customHeight="1">
      <c r="A155" s="354">
        <v>152</v>
      </c>
      <c r="B155" s="355"/>
      <c r="C155" s="356">
        <v>42151</v>
      </c>
      <c r="D155" s="357" t="s">
        <v>299</v>
      </c>
      <c r="E155" s="358">
        <v>120000</v>
      </c>
      <c r="F155" s="359">
        <v>0</v>
      </c>
      <c r="G155" s="360">
        <v>12270998</v>
      </c>
    </row>
    <row r="156" spans="1:7" ht="19.5" customHeight="1">
      <c r="A156" s="361">
        <v>153</v>
      </c>
      <c r="B156" s="362"/>
      <c r="C156" s="363">
        <v>42153</v>
      </c>
      <c r="D156" s="364" t="s">
        <v>350</v>
      </c>
      <c r="E156" s="366">
        <v>0</v>
      </c>
      <c r="F156" s="365">
        <v>39600</v>
      </c>
      <c r="G156" s="367">
        <v>12231398</v>
      </c>
    </row>
    <row r="157" spans="1:7" ht="19.5" customHeight="1">
      <c r="A157" s="354">
        <v>154</v>
      </c>
      <c r="B157" s="355"/>
      <c r="C157" s="356">
        <v>42153</v>
      </c>
      <c r="D157" s="357" t="s">
        <v>309</v>
      </c>
      <c r="E157" s="359">
        <v>0</v>
      </c>
      <c r="F157" s="358">
        <v>77000</v>
      </c>
      <c r="G157" s="360">
        <v>12154398</v>
      </c>
    </row>
    <row r="158" spans="1:7" ht="19.5" customHeight="1">
      <c r="A158" s="361">
        <v>155</v>
      </c>
      <c r="B158" s="362"/>
      <c r="C158" s="363">
        <v>42153</v>
      </c>
      <c r="D158" s="364" t="s">
        <v>294</v>
      </c>
      <c r="E158" s="366">
        <v>0</v>
      </c>
      <c r="F158" s="365">
        <v>120000</v>
      </c>
      <c r="G158" s="367">
        <v>12034398</v>
      </c>
    </row>
    <row r="159" spans="1:7" ht="19.5" customHeight="1">
      <c r="A159" s="354">
        <v>156</v>
      </c>
      <c r="B159" s="355"/>
      <c r="C159" s="356">
        <v>42153</v>
      </c>
      <c r="D159" s="357" t="s">
        <v>361</v>
      </c>
      <c r="E159" s="358">
        <v>200000</v>
      </c>
      <c r="F159" s="359">
        <v>0</v>
      </c>
      <c r="G159" s="360">
        <v>12234398</v>
      </c>
    </row>
    <row r="160" spans="1:7" ht="19.5" customHeight="1">
      <c r="A160" s="361">
        <v>157</v>
      </c>
      <c r="B160" s="362"/>
      <c r="C160" s="363">
        <v>42156</v>
      </c>
      <c r="D160" s="364" t="s">
        <v>376</v>
      </c>
      <c r="E160" s="366">
        <v>0</v>
      </c>
      <c r="F160" s="365">
        <v>-16450</v>
      </c>
      <c r="G160" s="367">
        <v>12250848</v>
      </c>
    </row>
    <row r="161" spans="1:7" ht="19.5" customHeight="1">
      <c r="A161" s="354">
        <v>158</v>
      </c>
      <c r="B161" s="373"/>
      <c r="C161" s="356">
        <v>42156</v>
      </c>
      <c r="D161" s="357" t="s">
        <v>376</v>
      </c>
      <c r="E161" s="359">
        <v>0</v>
      </c>
      <c r="F161" s="358">
        <v>16450</v>
      </c>
      <c r="G161" s="360">
        <v>12234398</v>
      </c>
    </row>
    <row r="162" spans="1:7" ht="19.5" customHeight="1">
      <c r="A162" s="361">
        <v>159</v>
      </c>
      <c r="B162" s="362"/>
      <c r="C162" s="363">
        <v>42157</v>
      </c>
      <c r="D162" s="364" t="s">
        <v>301</v>
      </c>
      <c r="E162" s="365">
        <v>43900</v>
      </c>
      <c r="F162" s="366">
        <v>0</v>
      </c>
      <c r="G162" s="367">
        <v>12278298</v>
      </c>
    </row>
    <row r="163" spans="1:7" ht="19.5" customHeight="1">
      <c r="A163" s="354">
        <v>160</v>
      </c>
      <c r="B163" s="355"/>
      <c r="C163" s="356">
        <v>42157</v>
      </c>
      <c r="D163" s="357" t="s">
        <v>301</v>
      </c>
      <c r="E163" s="358">
        <v>39100</v>
      </c>
      <c r="F163" s="359">
        <v>0</v>
      </c>
      <c r="G163" s="360">
        <v>12317398</v>
      </c>
    </row>
    <row r="164" spans="1:7" ht="19.5" customHeight="1">
      <c r="A164" s="361">
        <v>161</v>
      </c>
      <c r="B164" s="362"/>
      <c r="C164" s="363">
        <v>42160</v>
      </c>
      <c r="D164" s="364" t="s">
        <v>377</v>
      </c>
      <c r="E164" s="366">
        <v>0</v>
      </c>
      <c r="F164" s="365">
        <v>63400</v>
      </c>
      <c r="G164" s="367">
        <v>12253998</v>
      </c>
    </row>
    <row r="165" spans="1:7" ht="19.5" customHeight="1">
      <c r="A165" s="354">
        <v>162</v>
      </c>
      <c r="B165" s="355"/>
      <c r="C165" s="356">
        <v>42160</v>
      </c>
      <c r="D165" s="357" t="s">
        <v>293</v>
      </c>
      <c r="E165" s="359">
        <v>0</v>
      </c>
      <c r="F165" s="358">
        <v>2230</v>
      </c>
      <c r="G165" s="360">
        <v>12251768</v>
      </c>
    </row>
    <row r="166" spans="1:7" ht="19.5" customHeight="1">
      <c r="A166" s="361">
        <v>163</v>
      </c>
      <c r="B166" s="362"/>
      <c r="C166" s="363">
        <v>42160</v>
      </c>
      <c r="D166" s="364" t="s">
        <v>378</v>
      </c>
      <c r="E166" s="366">
        <v>0</v>
      </c>
      <c r="F166" s="365">
        <v>2440</v>
      </c>
      <c r="G166" s="367">
        <v>12249328</v>
      </c>
    </row>
    <row r="167" spans="1:7" ht="19.5" customHeight="1">
      <c r="A167" s="354">
        <v>164</v>
      </c>
      <c r="B167" s="355"/>
      <c r="C167" s="356">
        <v>42165</v>
      </c>
      <c r="D167" s="357" t="s">
        <v>329</v>
      </c>
      <c r="E167" s="358">
        <v>43700</v>
      </c>
      <c r="F167" s="359">
        <v>0</v>
      </c>
      <c r="G167" s="360">
        <v>12293028</v>
      </c>
    </row>
    <row r="168" spans="1:7" ht="19.5" customHeight="1">
      <c r="A168" s="361">
        <v>165</v>
      </c>
      <c r="B168" s="362"/>
      <c r="C168" s="363">
        <v>42165</v>
      </c>
      <c r="D168" s="364" t="s">
        <v>329</v>
      </c>
      <c r="E168" s="365">
        <v>45400</v>
      </c>
      <c r="F168" s="366">
        <v>0</v>
      </c>
      <c r="G168" s="367">
        <v>12338428</v>
      </c>
    </row>
    <row r="169" spans="1:7" ht="19.5" customHeight="1">
      <c r="A169" s="354">
        <v>166</v>
      </c>
      <c r="B169" s="355"/>
      <c r="C169" s="356">
        <v>42166</v>
      </c>
      <c r="D169" s="357" t="s">
        <v>379</v>
      </c>
      <c r="E169" s="358">
        <v>10000</v>
      </c>
      <c r="F169" s="359">
        <v>0</v>
      </c>
      <c r="G169" s="360">
        <v>12348428</v>
      </c>
    </row>
    <row r="170" spans="1:7" ht="19.5" customHeight="1">
      <c r="A170" s="361">
        <v>167</v>
      </c>
      <c r="B170" s="362"/>
      <c r="C170" s="363">
        <v>42171</v>
      </c>
      <c r="D170" s="364" t="s">
        <v>329</v>
      </c>
      <c r="E170" s="365">
        <v>35400</v>
      </c>
      <c r="F170" s="366">
        <v>0</v>
      </c>
      <c r="G170" s="367">
        <v>12383828</v>
      </c>
    </row>
    <row r="171" spans="1:7" ht="19.5" customHeight="1">
      <c r="A171" s="354">
        <v>168</v>
      </c>
      <c r="B171" s="355"/>
      <c r="C171" s="356">
        <v>42171</v>
      </c>
      <c r="D171" s="357" t="s">
        <v>301</v>
      </c>
      <c r="E171" s="358">
        <v>24400</v>
      </c>
      <c r="F171" s="359">
        <v>0</v>
      </c>
      <c r="G171" s="360">
        <v>12408228</v>
      </c>
    </row>
    <row r="172" spans="1:7" ht="19.5" customHeight="1">
      <c r="A172" s="361">
        <v>169</v>
      </c>
      <c r="B172" s="362"/>
      <c r="C172" s="363">
        <v>42172</v>
      </c>
      <c r="D172" s="364" t="s">
        <v>380</v>
      </c>
      <c r="E172" s="366">
        <v>0</v>
      </c>
      <c r="F172" s="365">
        <v>160000</v>
      </c>
      <c r="G172" s="367">
        <v>12248228</v>
      </c>
    </row>
    <row r="173" spans="1:7" ht="19.5" customHeight="1">
      <c r="A173" s="354">
        <v>170</v>
      </c>
      <c r="B173" s="355"/>
      <c r="C173" s="356">
        <v>42177</v>
      </c>
      <c r="D173" s="357" t="s">
        <v>379</v>
      </c>
      <c r="E173" s="358">
        <v>10000</v>
      </c>
      <c r="F173" s="359">
        <v>0</v>
      </c>
      <c r="G173" s="360">
        <v>12258228</v>
      </c>
    </row>
    <row r="174" spans="1:7" ht="19.5" customHeight="1">
      <c r="A174" s="361">
        <v>171</v>
      </c>
      <c r="B174" s="362"/>
      <c r="C174" s="363">
        <v>42178</v>
      </c>
      <c r="D174" s="364" t="s">
        <v>301</v>
      </c>
      <c r="E174" s="365">
        <v>38900</v>
      </c>
      <c r="F174" s="366">
        <v>0</v>
      </c>
      <c r="G174" s="367">
        <v>12297128</v>
      </c>
    </row>
    <row r="175" spans="1:7" ht="19.5" customHeight="1">
      <c r="A175" s="354">
        <v>172</v>
      </c>
      <c r="B175" s="355" t="s">
        <v>395</v>
      </c>
      <c r="C175" s="356">
        <v>42178</v>
      </c>
      <c r="D175" s="357" t="s">
        <v>301</v>
      </c>
      <c r="E175" s="358">
        <v>38400</v>
      </c>
      <c r="F175" s="359">
        <v>0</v>
      </c>
      <c r="G175" s="360">
        <v>12335528</v>
      </c>
    </row>
    <row r="176" spans="1:7" ht="19.5" customHeight="1">
      <c r="A176" s="361">
        <v>173</v>
      </c>
      <c r="B176" s="362"/>
      <c r="C176" s="363">
        <v>42180</v>
      </c>
      <c r="D176" s="364" t="s">
        <v>381</v>
      </c>
      <c r="E176" s="366">
        <v>0</v>
      </c>
      <c r="F176" s="365">
        <v>24500</v>
      </c>
      <c r="G176" s="367">
        <v>12311028</v>
      </c>
    </row>
    <row r="177" spans="1:7" ht="19.5" customHeight="1">
      <c r="A177" s="354">
        <v>174</v>
      </c>
      <c r="B177" s="355"/>
      <c r="C177" s="356">
        <v>42180</v>
      </c>
      <c r="D177" s="357" t="s">
        <v>382</v>
      </c>
      <c r="E177" s="359">
        <v>0</v>
      </c>
      <c r="F177" s="358">
        <v>48000</v>
      </c>
      <c r="G177" s="360">
        <v>12263028</v>
      </c>
    </row>
    <row r="178" spans="1:7" ht="19.5" customHeight="1">
      <c r="A178" s="361">
        <v>175</v>
      </c>
      <c r="B178" s="362"/>
      <c r="C178" s="363">
        <v>42180</v>
      </c>
      <c r="D178" s="364" t="s">
        <v>383</v>
      </c>
      <c r="E178" s="366">
        <v>0</v>
      </c>
      <c r="F178" s="365">
        <v>2260000</v>
      </c>
      <c r="G178" s="367">
        <v>10003028</v>
      </c>
    </row>
    <row r="179" spans="1:7" ht="19.5" customHeight="1">
      <c r="A179" s="354">
        <v>176</v>
      </c>
      <c r="B179" s="355"/>
      <c r="C179" s="356">
        <v>42180</v>
      </c>
      <c r="D179" s="357" t="s">
        <v>286</v>
      </c>
      <c r="E179" s="359">
        <v>0</v>
      </c>
      <c r="F179" s="358">
        <v>60000</v>
      </c>
      <c r="G179" s="360">
        <v>9943028</v>
      </c>
    </row>
    <row r="180" spans="1:7" ht="19.5" customHeight="1">
      <c r="A180" s="361">
        <v>177</v>
      </c>
      <c r="B180" s="362"/>
      <c r="C180" s="363">
        <v>42180</v>
      </c>
      <c r="D180" s="364" t="s">
        <v>384</v>
      </c>
      <c r="E180" s="366">
        <v>0</v>
      </c>
      <c r="F180" s="365">
        <v>243620</v>
      </c>
      <c r="G180" s="367">
        <v>9699408</v>
      </c>
    </row>
    <row r="181" spans="1:7" ht="19.5" customHeight="1">
      <c r="A181" s="354">
        <v>178</v>
      </c>
      <c r="B181" s="355"/>
      <c r="C181" s="356">
        <v>42180</v>
      </c>
      <c r="D181" s="357" t="s">
        <v>385</v>
      </c>
      <c r="E181" s="359">
        <v>0</v>
      </c>
      <c r="F181" s="358">
        <v>209028</v>
      </c>
      <c r="G181" s="360">
        <v>9490380</v>
      </c>
    </row>
    <row r="182" spans="1:7" ht="19.5" customHeight="1">
      <c r="A182" s="361">
        <v>179</v>
      </c>
      <c r="B182" s="362"/>
      <c r="C182" s="363">
        <v>42180</v>
      </c>
      <c r="D182" s="364" t="s">
        <v>386</v>
      </c>
      <c r="E182" s="366">
        <v>0</v>
      </c>
      <c r="F182" s="365">
        <v>1563850</v>
      </c>
      <c r="G182" s="367">
        <v>7926530</v>
      </c>
    </row>
    <row r="183" spans="1:7" ht="19.5" customHeight="1">
      <c r="A183" s="354">
        <v>180</v>
      </c>
      <c r="B183" s="355"/>
      <c r="C183" s="356">
        <v>42180</v>
      </c>
      <c r="D183" s="357" t="s">
        <v>387</v>
      </c>
      <c r="E183" s="359">
        <v>0</v>
      </c>
      <c r="F183" s="358">
        <v>164530</v>
      </c>
      <c r="G183" s="360">
        <v>7762000</v>
      </c>
    </row>
    <row r="184" spans="1:7" ht="19.5" customHeight="1">
      <c r="A184" s="361">
        <v>181</v>
      </c>
      <c r="B184" s="362"/>
      <c r="C184" s="363">
        <v>42180</v>
      </c>
      <c r="D184" s="364" t="s">
        <v>388</v>
      </c>
      <c r="E184" s="366">
        <v>0</v>
      </c>
      <c r="F184" s="365">
        <v>103165</v>
      </c>
      <c r="G184" s="367">
        <v>7658835</v>
      </c>
    </row>
    <row r="185" spans="1:7" ht="19.5" customHeight="1">
      <c r="A185" s="354">
        <v>182</v>
      </c>
      <c r="B185" s="355"/>
      <c r="C185" s="356">
        <v>42180</v>
      </c>
      <c r="D185" s="357" t="s">
        <v>389</v>
      </c>
      <c r="E185" s="359">
        <v>0</v>
      </c>
      <c r="F185" s="358">
        <v>440500</v>
      </c>
      <c r="G185" s="360">
        <v>7218335</v>
      </c>
    </row>
    <row r="186" spans="1:7" ht="19.5" customHeight="1">
      <c r="A186" s="361">
        <v>183</v>
      </c>
      <c r="B186" s="362"/>
      <c r="C186" s="363">
        <v>42180</v>
      </c>
      <c r="D186" s="364" t="s">
        <v>390</v>
      </c>
      <c r="E186" s="366">
        <v>0</v>
      </c>
      <c r="F186" s="365">
        <v>13350</v>
      </c>
      <c r="G186" s="367">
        <v>7204985</v>
      </c>
    </row>
    <row r="187" spans="1:7" ht="19.5" customHeight="1">
      <c r="A187" s="354">
        <v>184</v>
      </c>
      <c r="B187" s="355"/>
      <c r="C187" s="356">
        <v>42180</v>
      </c>
      <c r="D187" s="357" t="s">
        <v>391</v>
      </c>
      <c r="E187" s="359">
        <v>0</v>
      </c>
      <c r="F187" s="358">
        <v>88730</v>
      </c>
      <c r="G187" s="360">
        <v>7116255</v>
      </c>
    </row>
    <row r="188" spans="1:7" ht="19.5" customHeight="1">
      <c r="A188" s="361">
        <v>185</v>
      </c>
      <c r="B188" s="368"/>
      <c r="C188" s="363">
        <v>42180</v>
      </c>
      <c r="D188" s="364" t="s">
        <v>392</v>
      </c>
      <c r="E188" s="365">
        <v>10000</v>
      </c>
      <c r="F188" s="366">
        <v>0</v>
      </c>
      <c r="G188" s="367">
        <v>7126255</v>
      </c>
    </row>
    <row r="189" spans="1:7" ht="19.5" customHeight="1">
      <c r="A189" s="354">
        <v>186</v>
      </c>
      <c r="B189" s="355"/>
      <c r="C189" s="356">
        <v>42181</v>
      </c>
      <c r="D189" s="357" t="s">
        <v>393</v>
      </c>
      <c r="E189" s="359">
        <v>0</v>
      </c>
      <c r="F189" s="358">
        <v>330500</v>
      </c>
      <c r="G189" s="360">
        <v>6795755</v>
      </c>
    </row>
    <row r="190" spans="1:7" ht="19.5" customHeight="1">
      <c r="A190" s="361">
        <v>187</v>
      </c>
      <c r="B190" s="362"/>
      <c r="C190" s="363">
        <v>42181</v>
      </c>
      <c r="D190" s="364" t="s">
        <v>394</v>
      </c>
      <c r="E190" s="366">
        <v>0</v>
      </c>
      <c r="F190" s="365">
        <v>27070</v>
      </c>
      <c r="G190" s="367">
        <v>6768685</v>
      </c>
    </row>
    <row r="191" spans="1:7" ht="19.5" customHeight="1">
      <c r="A191" s="354">
        <v>188</v>
      </c>
      <c r="B191" s="355"/>
      <c r="C191" s="356">
        <v>42183</v>
      </c>
      <c r="D191" s="357" t="s">
        <v>234</v>
      </c>
      <c r="E191" s="359">
        <v>26</v>
      </c>
      <c r="F191" s="359">
        <v>0</v>
      </c>
      <c r="G191" s="360">
        <v>6768711</v>
      </c>
    </row>
    <row r="192" spans="1:7" ht="19.5" customHeight="1">
      <c r="A192" s="361">
        <v>189</v>
      </c>
      <c r="B192" s="362"/>
      <c r="C192" s="363">
        <v>42183</v>
      </c>
      <c r="D192" s="364" t="s">
        <v>234</v>
      </c>
      <c r="E192" s="365">
        <v>2141</v>
      </c>
      <c r="F192" s="366">
        <v>0</v>
      </c>
      <c r="G192" s="367">
        <v>6770852</v>
      </c>
    </row>
    <row r="193" spans="1:7" ht="19.5" customHeight="1">
      <c r="A193" s="354">
        <v>190</v>
      </c>
      <c r="B193" s="355"/>
      <c r="C193" s="356">
        <v>42183</v>
      </c>
      <c r="D193" s="357" t="s">
        <v>234</v>
      </c>
      <c r="E193" s="359">
        <v>775</v>
      </c>
      <c r="F193" s="359">
        <v>0</v>
      </c>
      <c r="G193" s="360">
        <v>6771627</v>
      </c>
    </row>
    <row r="194" spans="1:7" ht="19.5" customHeight="1">
      <c r="A194" s="361">
        <v>191</v>
      </c>
      <c r="B194" s="362"/>
      <c r="C194" s="363">
        <v>42183</v>
      </c>
      <c r="D194" s="364" t="s">
        <v>234</v>
      </c>
      <c r="E194" s="365">
        <v>2655</v>
      </c>
      <c r="F194" s="366">
        <v>0</v>
      </c>
      <c r="G194" s="367">
        <v>6774282</v>
      </c>
    </row>
    <row r="195" spans="1:7" ht="19.5" customHeight="1">
      <c r="A195" s="354">
        <v>192</v>
      </c>
      <c r="B195" s="355" t="s">
        <v>395</v>
      </c>
      <c r="C195" s="356">
        <v>42183</v>
      </c>
      <c r="D195" s="357" t="s">
        <v>234</v>
      </c>
      <c r="E195" s="358">
        <v>1179</v>
      </c>
      <c r="F195" s="359">
        <v>0</v>
      </c>
      <c r="G195" s="360">
        <v>6775461</v>
      </c>
    </row>
    <row r="196" spans="1:7" ht="19.5" customHeight="1">
      <c r="A196" s="361">
        <v>193</v>
      </c>
      <c r="B196" s="362"/>
      <c r="C196" s="363">
        <v>42185</v>
      </c>
      <c r="D196" s="364" t="s">
        <v>392</v>
      </c>
      <c r="E196" s="365">
        <v>200000</v>
      </c>
      <c r="F196" s="366">
        <v>0</v>
      </c>
      <c r="G196" s="367">
        <v>6975461</v>
      </c>
    </row>
    <row r="197" spans="1:7" ht="19.5" customHeight="1">
      <c r="A197" s="354">
        <v>194</v>
      </c>
      <c r="B197" s="355"/>
      <c r="C197" s="356">
        <v>42187</v>
      </c>
      <c r="D197" s="357" t="s">
        <v>396</v>
      </c>
      <c r="E197" s="359">
        <v>0</v>
      </c>
      <c r="F197" s="358">
        <v>14200</v>
      </c>
      <c r="G197" s="360">
        <v>6961261</v>
      </c>
    </row>
    <row r="198" spans="1:7" ht="19.5" customHeight="1">
      <c r="A198" s="361">
        <v>195</v>
      </c>
      <c r="B198" s="362"/>
      <c r="C198" s="363">
        <v>42187</v>
      </c>
      <c r="D198" s="364" t="s">
        <v>397</v>
      </c>
      <c r="E198" s="366">
        <v>0</v>
      </c>
      <c r="F198" s="365">
        <v>55000</v>
      </c>
      <c r="G198" s="367">
        <v>6906261</v>
      </c>
    </row>
    <row r="199" spans="1:7" ht="19.5" customHeight="1">
      <c r="A199" s="354">
        <v>196</v>
      </c>
      <c r="B199" s="355"/>
      <c r="C199" s="356">
        <v>42187</v>
      </c>
      <c r="D199" s="357" t="s">
        <v>398</v>
      </c>
      <c r="E199" s="359">
        <v>0</v>
      </c>
      <c r="F199" s="358">
        <v>20000</v>
      </c>
      <c r="G199" s="360">
        <v>6886261</v>
      </c>
    </row>
    <row r="200" spans="1:7" ht="19.5" customHeight="1">
      <c r="A200" s="361">
        <v>197</v>
      </c>
      <c r="B200" s="362"/>
      <c r="C200" s="363">
        <v>42188</v>
      </c>
      <c r="D200" s="364" t="s">
        <v>399</v>
      </c>
      <c r="E200" s="366">
        <v>0</v>
      </c>
      <c r="F200" s="365">
        <v>75020</v>
      </c>
      <c r="G200" s="367">
        <v>6811241</v>
      </c>
    </row>
    <row r="201" spans="1:7" ht="19.5" customHeight="1">
      <c r="A201" s="354">
        <v>198</v>
      </c>
      <c r="B201" s="355"/>
      <c r="C201" s="356">
        <v>42194</v>
      </c>
      <c r="D201" s="357" t="s">
        <v>301</v>
      </c>
      <c r="E201" s="358">
        <v>50900</v>
      </c>
      <c r="F201" s="359">
        <v>0</v>
      </c>
      <c r="G201" s="360">
        <v>6862141</v>
      </c>
    </row>
    <row r="202" spans="1:7" ht="19.5" customHeight="1">
      <c r="A202" s="361">
        <v>199</v>
      </c>
      <c r="B202" s="362"/>
      <c r="C202" s="363">
        <v>42194</v>
      </c>
      <c r="D202" s="364" t="s">
        <v>301</v>
      </c>
      <c r="E202" s="365">
        <v>45200</v>
      </c>
      <c r="F202" s="366">
        <v>0</v>
      </c>
      <c r="G202" s="367">
        <v>6907341</v>
      </c>
    </row>
    <row r="203" spans="1:7" ht="19.5" customHeight="1">
      <c r="A203" s="354">
        <v>200</v>
      </c>
      <c r="B203" s="355"/>
      <c r="C203" s="356">
        <v>42194</v>
      </c>
      <c r="D203" s="357" t="s">
        <v>301</v>
      </c>
      <c r="E203" s="358">
        <v>42700</v>
      </c>
      <c r="F203" s="359">
        <v>0</v>
      </c>
      <c r="G203" s="360">
        <v>6950041</v>
      </c>
    </row>
    <row r="204" spans="1:7" ht="19.5" customHeight="1">
      <c r="A204" s="361">
        <v>201</v>
      </c>
      <c r="B204" s="362"/>
      <c r="C204" s="363">
        <v>42194</v>
      </c>
      <c r="D204" s="364" t="s">
        <v>301</v>
      </c>
      <c r="E204" s="365">
        <v>40600</v>
      </c>
      <c r="F204" s="366">
        <v>0</v>
      </c>
      <c r="G204" s="367">
        <v>6990641</v>
      </c>
    </row>
    <row r="205" spans="1:7" ht="19.5" customHeight="1">
      <c r="A205" s="354">
        <v>202</v>
      </c>
      <c r="B205" s="355"/>
      <c r="C205" s="356">
        <v>42198</v>
      </c>
      <c r="D205" s="357" t="s">
        <v>301</v>
      </c>
      <c r="E205" s="358">
        <v>54200</v>
      </c>
      <c r="F205" s="359">
        <v>0</v>
      </c>
      <c r="G205" s="360">
        <v>7044841</v>
      </c>
    </row>
    <row r="206" spans="1:7" ht="19.5" customHeight="1">
      <c r="A206" s="361">
        <v>203</v>
      </c>
      <c r="B206" s="362"/>
      <c r="C206" s="363">
        <v>42198</v>
      </c>
      <c r="D206" s="364" t="s">
        <v>400</v>
      </c>
      <c r="E206" s="365">
        <v>10000</v>
      </c>
      <c r="F206" s="366">
        <v>0</v>
      </c>
      <c r="G206" s="367">
        <v>7054841</v>
      </c>
    </row>
    <row r="207" spans="1:7" ht="19.5" customHeight="1">
      <c r="A207" s="354">
        <v>204</v>
      </c>
      <c r="B207" s="355"/>
      <c r="C207" s="356">
        <v>42205</v>
      </c>
      <c r="D207" s="357" t="s">
        <v>400</v>
      </c>
      <c r="E207" s="358">
        <v>10000</v>
      </c>
      <c r="F207" s="359">
        <v>0</v>
      </c>
      <c r="G207" s="360">
        <v>7064841</v>
      </c>
    </row>
    <row r="208" spans="1:7" ht="19.5" customHeight="1">
      <c r="A208" s="361">
        <v>205</v>
      </c>
      <c r="B208" s="362"/>
      <c r="C208" s="363">
        <v>42206</v>
      </c>
      <c r="D208" s="364" t="s">
        <v>301</v>
      </c>
      <c r="E208" s="365">
        <v>31100</v>
      </c>
      <c r="F208" s="366">
        <v>0</v>
      </c>
      <c r="G208" s="367">
        <v>7095941</v>
      </c>
    </row>
    <row r="209" spans="1:7" ht="19.5" customHeight="1">
      <c r="A209" s="354">
        <v>206</v>
      </c>
      <c r="B209" s="355"/>
      <c r="C209" s="356">
        <v>42206</v>
      </c>
      <c r="D209" s="357" t="s">
        <v>301</v>
      </c>
      <c r="E209" s="358">
        <v>44400</v>
      </c>
      <c r="F209" s="359">
        <v>0</v>
      </c>
      <c r="G209" s="360">
        <v>7140341</v>
      </c>
    </row>
    <row r="210" spans="1:7" ht="19.5" customHeight="1">
      <c r="A210" s="361">
        <v>207</v>
      </c>
      <c r="B210" s="362"/>
      <c r="C210" s="363">
        <v>42206</v>
      </c>
      <c r="D210" s="364" t="s">
        <v>301</v>
      </c>
      <c r="E210" s="365">
        <v>47900</v>
      </c>
      <c r="F210" s="366">
        <v>0</v>
      </c>
      <c r="G210" s="367">
        <v>7188241</v>
      </c>
    </row>
    <row r="211" spans="1:7" ht="19.5" customHeight="1">
      <c r="A211" s="354">
        <v>208</v>
      </c>
      <c r="B211" s="355"/>
      <c r="C211" s="356">
        <v>42207</v>
      </c>
      <c r="D211" s="357" t="s">
        <v>401</v>
      </c>
      <c r="E211" s="358">
        <v>10835060</v>
      </c>
      <c r="F211" s="359">
        <v>0</v>
      </c>
      <c r="G211" s="360">
        <v>18023301</v>
      </c>
    </row>
    <row r="212" spans="1:7" ht="19.5" customHeight="1">
      <c r="A212" s="361">
        <v>209</v>
      </c>
      <c r="B212" s="362"/>
      <c r="C212" s="363">
        <v>42207</v>
      </c>
      <c r="D212" s="364" t="s">
        <v>402</v>
      </c>
      <c r="E212" s="365">
        <v>6428720</v>
      </c>
      <c r="F212" s="366">
        <v>0</v>
      </c>
      <c r="G212" s="367">
        <v>24452021</v>
      </c>
    </row>
    <row r="213" spans="1:7" ht="19.5" customHeight="1">
      <c r="A213" s="354">
        <v>210</v>
      </c>
      <c r="B213" s="355"/>
      <c r="C213" s="356">
        <v>42208</v>
      </c>
      <c r="D213" s="357" t="s">
        <v>340</v>
      </c>
      <c r="E213" s="358">
        <v>120000</v>
      </c>
      <c r="F213" s="359">
        <v>0</v>
      </c>
      <c r="G213" s="360">
        <v>24572021</v>
      </c>
    </row>
    <row r="214" spans="1:7" ht="19.5" customHeight="1">
      <c r="A214" s="361">
        <v>211</v>
      </c>
      <c r="B214" s="362"/>
      <c r="C214" s="363">
        <v>42209</v>
      </c>
      <c r="D214" s="364" t="s">
        <v>403</v>
      </c>
      <c r="E214" s="366">
        <v>0</v>
      </c>
      <c r="F214" s="365">
        <v>150000</v>
      </c>
      <c r="G214" s="367">
        <v>24422021</v>
      </c>
    </row>
    <row r="215" spans="1:7" ht="19.5" customHeight="1">
      <c r="A215" s="354">
        <v>212</v>
      </c>
      <c r="B215" s="373"/>
      <c r="C215" s="356">
        <v>42209</v>
      </c>
      <c r="D215" s="357" t="s">
        <v>404</v>
      </c>
      <c r="E215" s="359">
        <v>0</v>
      </c>
      <c r="F215" s="358">
        <v>2260000</v>
      </c>
      <c r="G215" s="360">
        <v>22162021</v>
      </c>
    </row>
    <row r="216" spans="1:7" ht="19.5" customHeight="1">
      <c r="A216" s="361">
        <v>213</v>
      </c>
      <c r="B216" s="362"/>
      <c r="C216" s="363">
        <v>42209</v>
      </c>
      <c r="D216" s="364" t="s">
        <v>286</v>
      </c>
      <c r="E216" s="366">
        <v>0</v>
      </c>
      <c r="F216" s="365">
        <v>60000</v>
      </c>
      <c r="G216" s="367">
        <v>22102021</v>
      </c>
    </row>
    <row r="217" spans="1:7" ht="19.5" customHeight="1">
      <c r="A217" s="354">
        <v>214</v>
      </c>
      <c r="B217" s="355"/>
      <c r="C217" s="356">
        <v>42209</v>
      </c>
      <c r="D217" s="357" t="s">
        <v>405</v>
      </c>
      <c r="E217" s="359">
        <v>0</v>
      </c>
      <c r="F217" s="358">
        <v>243620</v>
      </c>
      <c r="G217" s="360">
        <v>21858401</v>
      </c>
    </row>
    <row r="218" spans="1:7" ht="19.5" customHeight="1">
      <c r="A218" s="361">
        <v>215</v>
      </c>
      <c r="B218" s="362"/>
      <c r="C218" s="363">
        <v>42209</v>
      </c>
      <c r="D218" s="364" t="s">
        <v>406</v>
      </c>
      <c r="E218" s="366">
        <v>0</v>
      </c>
      <c r="F218" s="365">
        <v>209028</v>
      </c>
      <c r="G218" s="367">
        <v>21649373</v>
      </c>
    </row>
    <row r="219" spans="1:7" ht="19.5" customHeight="1">
      <c r="A219" s="354">
        <v>216</v>
      </c>
      <c r="B219" s="355"/>
      <c r="C219" s="356">
        <v>42209</v>
      </c>
      <c r="D219" s="357" t="s">
        <v>407</v>
      </c>
      <c r="E219" s="359">
        <v>0</v>
      </c>
      <c r="F219" s="358">
        <v>1563850</v>
      </c>
      <c r="G219" s="360">
        <v>20085523</v>
      </c>
    </row>
    <row r="220" spans="1:7" ht="19.5" customHeight="1">
      <c r="A220" s="361">
        <v>217</v>
      </c>
      <c r="B220" s="362"/>
      <c r="C220" s="363">
        <v>42209</v>
      </c>
      <c r="D220" s="364" t="s">
        <v>408</v>
      </c>
      <c r="E220" s="366">
        <v>0</v>
      </c>
      <c r="F220" s="365">
        <v>167730</v>
      </c>
      <c r="G220" s="367">
        <v>19917793</v>
      </c>
    </row>
    <row r="221" spans="1:7" ht="19.5" customHeight="1">
      <c r="A221" s="354">
        <v>218</v>
      </c>
      <c r="B221" s="355"/>
      <c r="C221" s="356">
        <v>42209</v>
      </c>
      <c r="D221" s="357" t="s">
        <v>409</v>
      </c>
      <c r="E221" s="359">
        <v>0</v>
      </c>
      <c r="F221" s="358">
        <v>179197</v>
      </c>
      <c r="G221" s="360">
        <v>19738596</v>
      </c>
    </row>
    <row r="222" spans="1:7" ht="19.5" customHeight="1">
      <c r="A222" s="361">
        <v>219</v>
      </c>
      <c r="B222" s="362"/>
      <c r="C222" s="363">
        <v>42209</v>
      </c>
      <c r="D222" s="364" t="s">
        <v>410</v>
      </c>
      <c r="E222" s="366">
        <v>0</v>
      </c>
      <c r="F222" s="365">
        <v>440500</v>
      </c>
      <c r="G222" s="367">
        <v>19298096</v>
      </c>
    </row>
    <row r="223" spans="1:7" ht="19.5" customHeight="1">
      <c r="A223" s="354">
        <v>220</v>
      </c>
      <c r="B223" s="355"/>
      <c r="C223" s="356">
        <v>42209</v>
      </c>
      <c r="D223" s="357" t="s">
        <v>411</v>
      </c>
      <c r="E223" s="359">
        <v>0</v>
      </c>
      <c r="F223" s="358">
        <v>22650</v>
      </c>
      <c r="G223" s="360">
        <v>19275446</v>
      </c>
    </row>
    <row r="224" spans="1:7" ht="19.5" customHeight="1">
      <c r="A224" s="361">
        <v>221</v>
      </c>
      <c r="B224" s="362"/>
      <c r="C224" s="363">
        <v>42209</v>
      </c>
      <c r="D224" s="364" t="s">
        <v>412</v>
      </c>
      <c r="E224" s="365">
        <v>32500</v>
      </c>
      <c r="F224" s="366">
        <v>0</v>
      </c>
      <c r="G224" s="367">
        <v>19307946</v>
      </c>
    </row>
    <row r="225" spans="1:7" ht="19.5" customHeight="1">
      <c r="A225" s="354">
        <v>222</v>
      </c>
      <c r="B225" s="355"/>
      <c r="C225" s="356">
        <v>42212</v>
      </c>
      <c r="D225" s="357" t="s">
        <v>400</v>
      </c>
      <c r="E225" s="358">
        <v>10000</v>
      </c>
      <c r="F225" s="359">
        <v>0</v>
      </c>
      <c r="G225" s="360">
        <v>19317946</v>
      </c>
    </row>
    <row r="226" spans="1:7" ht="19.5" customHeight="1">
      <c r="A226" s="361">
        <v>223</v>
      </c>
      <c r="B226" s="362"/>
      <c r="C226" s="363">
        <v>42216</v>
      </c>
      <c r="D226" s="364" t="s">
        <v>413</v>
      </c>
      <c r="E226" s="365">
        <v>200000</v>
      </c>
      <c r="F226" s="366">
        <v>0</v>
      </c>
      <c r="G226" s="367">
        <v>19517946</v>
      </c>
    </row>
    <row r="227" spans="1:7" ht="19.5" customHeight="1">
      <c r="A227" s="354">
        <v>224</v>
      </c>
      <c r="B227" s="355" t="s">
        <v>395</v>
      </c>
      <c r="C227" s="356">
        <v>42222</v>
      </c>
      <c r="D227" s="357" t="s">
        <v>414</v>
      </c>
      <c r="E227" s="358">
        <v>72500</v>
      </c>
      <c r="F227" s="359">
        <v>0</v>
      </c>
      <c r="G227" s="360">
        <v>19590446</v>
      </c>
    </row>
    <row r="228" spans="1:7" ht="19.5" customHeight="1">
      <c r="A228" s="361">
        <v>225</v>
      </c>
      <c r="B228" s="362"/>
      <c r="C228" s="363">
        <v>42222</v>
      </c>
      <c r="D228" s="364" t="s">
        <v>415</v>
      </c>
      <c r="E228" s="365">
        <v>34600</v>
      </c>
      <c r="F228" s="366">
        <v>0</v>
      </c>
      <c r="G228" s="367">
        <v>19625046</v>
      </c>
    </row>
    <row r="229" spans="1:7" ht="19.5" customHeight="1">
      <c r="A229" s="354">
        <v>226</v>
      </c>
      <c r="B229" s="355"/>
      <c r="C229" s="356">
        <v>42222</v>
      </c>
      <c r="D229" s="357" t="s">
        <v>416</v>
      </c>
      <c r="E229" s="358">
        <v>66100</v>
      </c>
      <c r="F229" s="359">
        <v>0</v>
      </c>
      <c r="G229" s="360">
        <v>19691146</v>
      </c>
    </row>
    <row r="230" spans="1:7" ht="19.5" customHeight="1">
      <c r="A230" s="361">
        <v>227</v>
      </c>
      <c r="B230" s="362"/>
      <c r="C230" s="363">
        <v>42223</v>
      </c>
      <c r="D230" s="364" t="s">
        <v>417</v>
      </c>
      <c r="E230" s="366">
        <v>0</v>
      </c>
      <c r="F230" s="365">
        <v>87010</v>
      </c>
      <c r="G230" s="367">
        <v>19604136</v>
      </c>
    </row>
    <row r="231" spans="1:7" ht="19.5" customHeight="1">
      <c r="A231" s="354">
        <v>228</v>
      </c>
      <c r="B231" s="355"/>
      <c r="C231" s="356">
        <v>42227</v>
      </c>
      <c r="D231" s="357" t="s">
        <v>418</v>
      </c>
      <c r="E231" s="358">
        <v>10000</v>
      </c>
      <c r="F231" s="359">
        <v>0</v>
      </c>
      <c r="G231" s="360">
        <v>19614136</v>
      </c>
    </row>
    <row r="232" spans="1:7" ht="19.5" customHeight="1">
      <c r="A232" s="361">
        <v>229</v>
      </c>
      <c r="B232" s="362"/>
      <c r="C232" s="363">
        <v>42235</v>
      </c>
      <c r="D232" s="364" t="s">
        <v>419</v>
      </c>
      <c r="E232" s="366">
        <v>0</v>
      </c>
      <c r="F232" s="365">
        <v>353000</v>
      </c>
      <c r="G232" s="367">
        <v>19261136</v>
      </c>
    </row>
    <row r="233" spans="1:7" ht="19.5" customHeight="1">
      <c r="A233" s="354">
        <v>230</v>
      </c>
      <c r="B233" s="355"/>
      <c r="C233" s="356">
        <v>42236</v>
      </c>
      <c r="D233" s="357" t="s">
        <v>420</v>
      </c>
      <c r="E233" s="358">
        <v>10000</v>
      </c>
      <c r="F233" s="359">
        <v>0</v>
      </c>
      <c r="G233" s="360">
        <v>19271136</v>
      </c>
    </row>
    <row r="234" spans="1:7" ht="19.5" customHeight="1">
      <c r="A234" s="361">
        <v>231</v>
      </c>
      <c r="B234" s="362"/>
      <c r="C234" s="363">
        <v>42241</v>
      </c>
      <c r="D234" s="364" t="s">
        <v>421</v>
      </c>
      <c r="E234" s="366">
        <v>0</v>
      </c>
      <c r="F234" s="365">
        <v>678000</v>
      </c>
      <c r="G234" s="367">
        <v>18593136</v>
      </c>
    </row>
    <row r="235" spans="1:7" ht="19.5" customHeight="1">
      <c r="A235" s="354">
        <v>232</v>
      </c>
      <c r="B235" s="355"/>
      <c r="C235" s="356">
        <v>42241</v>
      </c>
      <c r="D235" s="357" t="s">
        <v>286</v>
      </c>
      <c r="E235" s="359">
        <v>0</v>
      </c>
      <c r="F235" s="358">
        <v>18000</v>
      </c>
      <c r="G235" s="360">
        <v>18575136</v>
      </c>
    </row>
    <row r="236" spans="1:7" ht="19.5" customHeight="1">
      <c r="A236" s="361">
        <v>233</v>
      </c>
      <c r="B236" s="362"/>
      <c r="C236" s="363">
        <v>42241</v>
      </c>
      <c r="D236" s="364" t="s">
        <v>422</v>
      </c>
      <c r="E236" s="366">
        <v>0</v>
      </c>
      <c r="F236" s="365">
        <v>149140</v>
      </c>
      <c r="G236" s="367">
        <v>18425996</v>
      </c>
    </row>
    <row r="237" spans="1:7" ht="19.5" customHeight="1">
      <c r="A237" s="354">
        <v>234</v>
      </c>
      <c r="B237" s="355"/>
      <c r="C237" s="356">
        <v>42241</v>
      </c>
      <c r="D237" s="357" t="s">
        <v>423</v>
      </c>
      <c r="E237" s="359">
        <v>0</v>
      </c>
      <c r="F237" s="358">
        <v>62708</v>
      </c>
      <c r="G237" s="360">
        <v>18363288</v>
      </c>
    </row>
    <row r="238" spans="1:7" ht="19.5" customHeight="1">
      <c r="A238" s="361">
        <v>235</v>
      </c>
      <c r="B238" s="362"/>
      <c r="C238" s="363">
        <v>42241</v>
      </c>
      <c r="D238" s="364" t="s">
        <v>424</v>
      </c>
      <c r="E238" s="366">
        <v>0</v>
      </c>
      <c r="F238" s="365">
        <v>1042567</v>
      </c>
      <c r="G238" s="367">
        <v>17320721</v>
      </c>
    </row>
    <row r="239" spans="1:7" ht="19.5" customHeight="1">
      <c r="A239" s="354">
        <v>236</v>
      </c>
      <c r="B239" s="355"/>
      <c r="C239" s="356">
        <v>42241</v>
      </c>
      <c r="D239" s="357" t="s">
        <v>425</v>
      </c>
      <c r="E239" s="359">
        <v>0</v>
      </c>
      <c r="F239" s="358">
        <v>130570</v>
      </c>
      <c r="G239" s="360">
        <v>17190151</v>
      </c>
    </row>
    <row r="240" spans="1:7" ht="19.5" customHeight="1">
      <c r="A240" s="361">
        <v>237</v>
      </c>
      <c r="B240" s="362"/>
      <c r="C240" s="363">
        <v>42241</v>
      </c>
      <c r="D240" s="364" t="s">
        <v>426</v>
      </c>
      <c r="E240" s="366">
        <v>0</v>
      </c>
      <c r="F240" s="365">
        <v>94121</v>
      </c>
      <c r="G240" s="367">
        <v>17096030</v>
      </c>
    </row>
    <row r="241" spans="1:7" ht="19.5" customHeight="1">
      <c r="A241" s="354">
        <v>238</v>
      </c>
      <c r="B241" s="355"/>
      <c r="C241" s="356">
        <v>42241</v>
      </c>
      <c r="D241" s="357" t="s">
        <v>427</v>
      </c>
      <c r="E241" s="359">
        <v>0</v>
      </c>
      <c r="F241" s="358">
        <v>440500</v>
      </c>
      <c r="G241" s="360">
        <v>16655530</v>
      </c>
    </row>
    <row r="242" spans="1:7" ht="19.5" customHeight="1">
      <c r="A242" s="361">
        <v>239</v>
      </c>
      <c r="B242" s="368"/>
      <c r="C242" s="363">
        <v>42241</v>
      </c>
      <c r="D242" s="364" t="s">
        <v>428</v>
      </c>
      <c r="E242" s="366">
        <v>0</v>
      </c>
      <c r="F242" s="365">
        <v>16450</v>
      </c>
      <c r="G242" s="367">
        <v>16639080</v>
      </c>
    </row>
    <row r="243" spans="1:7" ht="19.5" customHeight="1">
      <c r="A243" s="354">
        <v>240</v>
      </c>
      <c r="B243" s="355"/>
      <c r="C243" s="356">
        <v>42241</v>
      </c>
      <c r="D243" s="357" t="s">
        <v>420</v>
      </c>
      <c r="E243" s="358">
        <v>10000</v>
      </c>
      <c r="F243" s="359">
        <v>0</v>
      </c>
      <c r="G243" s="360">
        <v>16649080</v>
      </c>
    </row>
    <row r="244" spans="1:7" ht="19.5" customHeight="1">
      <c r="A244" s="361">
        <v>241</v>
      </c>
      <c r="B244" s="362"/>
      <c r="C244" s="363">
        <v>42243</v>
      </c>
      <c r="D244" s="364" t="s">
        <v>429</v>
      </c>
      <c r="E244" s="366">
        <v>0</v>
      </c>
      <c r="F244" s="365">
        <v>13000</v>
      </c>
      <c r="G244" s="367">
        <v>16636080</v>
      </c>
    </row>
    <row r="245" spans="1:7" ht="19.5" customHeight="1">
      <c r="A245" s="354">
        <v>242</v>
      </c>
      <c r="B245" s="355"/>
      <c r="C245" s="356">
        <v>42243</v>
      </c>
      <c r="D245" s="357" t="s">
        <v>430</v>
      </c>
      <c r="E245" s="358">
        <v>41500</v>
      </c>
      <c r="F245" s="359">
        <v>0</v>
      </c>
      <c r="G245" s="360">
        <v>16677580</v>
      </c>
    </row>
    <row r="246" spans="1:7" ht="19.5" customHeight="1">
      <c r="A246" s="361">
        <v>243</v>
      </c>
      <c r="B246" s="362"/>
      <c r="C246" s="363">
        <v>42243</v>
      </c>
      <c r="D246" s="364" t="s">
        <v>431</v>
      </c>
      <c r="E246" s="365">
        <v>54300</v>
      </c>
      <c r="F246" s="366">
        <v>0</v>
      </c>
      <c r="G246" s="367">
        <v>16731880</v>
      </c>
    </row>
    <row r="247" spans="1:7" ht="19.5" customHeight="1">
      <c r="A247" s="354">
        <v>244</v>
      </c>
      <c r="B247" s="355"/>
      <c r="C247" s="356">
        <v>42243</v>
      </c>
      <c r="D247" s="357" t="s">
        <v>432</v>
      </c>
      <c r="E247" s="358">
        <v>72000</v>
      </c>
      <c r="F247" s="359">
        <v>0</v>
      </c>
      <c r="G247" s="360">
        <v>16803880</v>
      </c>
    </row>
    <row r="248" spans="1:7" ht="19.5" customHeight="1">
      <c r="A248" s="361">
        <v>245</v>
      </c>
      <c r="B248" s="362"/>
      <c r="C248" s="363">
        <v>42244</v>
      </c>
      <c r="D248" s="364" t="s">
        <v>433</v>
      </c>
      <c r="E248" s="366">
        <v>0</v>
      </c>
      <c r="F248" s="365">
        <v>27880</v>
      </c>
      <c r="G248" s="367">
        <v>16776000</v>
      </c>
    </row>
    <row r="249" spans="1:7" ht="19.5" customHeight="1">
      <c r="A249" s="354">
        <v>246</v>
      </c>
      <c r="B249" s="355"/>
      <c r="C249" s="356">
        <v>42247</v>
      </c>
      <c r="D249" s="357" t="s">
        <v>420</v>
      </c>
      <c r="E249" s="358">
        <v>200000</v>
      </c>
      <c r="F249" s="359">
        <v>0</v>
      </c>
      <c r="G249" s="360">
        <v>16976000</v>
      </c>
    </row>
    <row r="250" spans="1:7" ht="19.5" customHeight="1">
      <c r="A250" s="361">
        <v>247</v>
      </c>
      <c r="B250" s="362"/>
      <c r="C250" s="363">
        <v>42257</v>
      </c>
      <c r="D250" s="364" t="s">
        <v>434</v>
      </c>
      <c r="E250" s="366">
        <v>0</v>
      </c>
      <c r="F250" s="365">
        <v>77960</v>
      </c>
      <c r="G250" s="367">
        <v>16898040</v>
      </c>
    </row>
    <row r="251" spans="1:7" ht="19.5" customHeight="1">
      <c r="A251" s="354">
        <v>248</v>
      </c>
      <c r="B251" s="355"/>
      <c r="C251" s="356">
        <v>42258</v>
      </c>
      <c r="D251" s="357" t="s">
        <v>435</v>
      </c>
      <c r="E251" s="358">
        <v>10000</v>
      </c>
      <c r="F251" s="359">
        <v>0</v>
      </c>
      <c r="G251" s="360">
        <v>16908040</v>
      </c>
    </row>
    <row r="252" spans="1:7" ht="19.5" customHeight="1">
      <c r="A252" s="361">
        <v>249</v>
      </c>
      <c r="B252" s="362"/>
      <c r="C252" s="363">
        <v>42261</v>
      </c>
      <c r="D252" s="364" t="s">
        <v>436</v>
      </c>
      <c r="E252" s="366">
        <v>0</v>
      </c>
      <c r="F252" s="365">
        <v>20000</v>
      </c>
      <c r="G252" s="367">
        <v>16888040</v>
      </c>
    </row>
    <row r="253" spans="1:7" ht="19.5" customHeight="1">
      <c r="A253" s="354">
        <v>250</v>
      </c>
      <c r="B253" s="355"/>
      <c r="C253" s="356">
        <v>42261</v>
      </c>
      <c r="D253" s="357" t="s">
        <v>437</v>
      </c>
      <c r="E253" s="359">
        <v>0</v>
      </c>
      <c r="F253" s="358">
        <v>256000</v>
      </c>
      <c r="G253" s="360">
        <v>16632040</v>
      </c>
    </row>
    <row r="254" spans="1:7" ht="19.5" customHeight="1">
      <c r="A254" s="361">
        <v>251</v>
      </c>
      <c r="B254" s="362"/>
      <c r="C254" s="363">
        <v>42262</v>
      </c>
      <c r="D254" s="364" t="s">
        <v>438</v>
      </c>
      <c r="E254" s="365">
        <v>16000</v>
      </c>
      <c r="F254" s="366">
        <v>0</v>
      </c>
      <c r="G254" s="367">
        <v>16648040</v>
      </c>
    </row>
    <row r="255" spans="1:7" ht="19.5" customHeight="1">
      <c r="A255" s="354">
        <v>252</v>
      </c>
      <c r="B255" s="355"/>
      <c r="C255" s="356">
        <v>42262</v>
      </c>
      <c r="D255" s="357" t="s">
        <v>439</v>
      </c>
      <c r="E255" s="358">
        <v>30800</v>
      </c>
      <c r="F255" s="359">
        <v>0</v>
      </c>
      <c r="G255" s="360">
        <v>16678840</v>
      </c>
    </row>
    <row r="256" spans="1:7" ht="19.5" customHeight="1">
      <c r="A256" s="361">
        <v>253</v>
      </c>
      <c r="B256" s="362"/>
      <c r="C256" s="363">
        <v>42262</v>
      </c>
      <c r="D256" s="364" t="s">
        <v>440</v>
      </c>
      <c r="E256" s="365">
        <v>34400</v>
      </c>
      <c r="F256" s="366">
        <v>0</v>
      </c>
      <c r="G256" s="367">
        <v>16713240</v>
      </c>
    </row>
    <row r="257" spans="1:7" ht="19.5" customHeight="1">
      <c r="A257" s="354">
        <v>254</v>
      </c>
      <c r="B257" s="355" t="s">
        <v>395</v>
      </c>
      <c r="C257" s="356">
        <v>42262</v>
      </c>
      <c r="D257" s="357" t="s">
        <v>441</v>
      </c>
      <c r="E257" s="358">
        <v>42500</v>
      </c>
      <c r="F257" s="359">
        <v>0</v>
      </c>
      <c r="G257" s="360">
        <v>16755740</v>
      </c>
    </row>
    <row r="258" spans="1:7" ht="19.5" customHeight="1">
      <c r="A258" s="361">
        <v>255</v>
      </c>
      <c r="B258" s="362"/>
      <c r="C258" s="363">
        <v>42268</v>
      </c>
      <c r="D258" s="364" t="s">
        <v>442</v>
      </c>
      <c r="E258" s="365">
        <v>10000</v>
      </c>
      <c r="F258" s="366">
        <v>0</v>
      </c>
      <c r="G258" s="367">
        <v>16765740</v>
      </c>
    </row>
    <row r="259" spans="1:7" ht="19.5" customHeight="1">
      <c r="A259" s="354">
        <v>256</v>
      </c>
      <c r="B259" s="355"/>
      <c r="C259" s="356">
        <v>42272</v>
      </c>
      <c r="D259" s="357" t="s">
        <v>443</v>
      </c>
      <c r="E259" s="359">
        <v>0</v>
      </c>
      <c r="F259" s="358">
        <v>31000</v>
      </c>
      <c r="G259" s="360">
        <v>16734740</v>
      </c>
    </row>
    <row r="260" spans="1:7" ht="19.5" customHeight="1">
      <c r="A260" s="361">
        <v>257</v>
      </c>
      <c r="B260" s="362"/>
      <c r="C260" s="363">
        <v>42272</v>
      </c>
      <c r="D260" s="364" t="s">
        <v>444</v>
      </c>
      <c r="E260" s="366">
        <v>0</v>
      </c>
      <c r="F260" s="365">
        <v>10000</v>
      </c>
      <c r="G260" s="367">
        <v>16724740</v>
      </c>
    </row>
    <row r="261" spans="1:7" ht="19.5" customHeight="1">
      <c r="A261" s="354">
        <v>258</v>
      </c>
      <c r="B261" s="355"/>
      <c r="C261" s="356">
        <v>42272</v>
      </c>
      <c r="D261" s="357" t="s">
        <v>445</v>
      </c>
      <c r="E261" s="359">
        <v>0</v>
      </c>
      <c r="F261" s="358">
        <v>440000</v>
      </c>
      <c r="G261" s="360">
        <v>16284740</v>
      </c>
    </row>
    <row r="262" spans="1:7" ht="19.5" customHeight="1">
      <c r="A262" s="361">
        <v>259</v>
      </c>
      <c r="B262" s="362"/>
      <c r="C262" s="363">
        <v>42272</v>
      </c>
      <c r="D262" s="364" t="s">
        <v>446</v>
      </c>
      <c r="E262" s="366">
        <v>0</v>
      </c>
      <c r="F262" s="365">
        <v>2339000</v>
      </c>
      <c r="G262" s="367">
        <v>13945740</v>
      </c>
    </row>
    <row r="263" spans="1:7" ht="19.5" customHeight="1">
      <c r="A263" s="354">
        <v>260</v>
      </c>
      <c r="B263" s="355"/>
      <c r="C263" s="356">
        <v>42272</v>
      </c>
      <c r="D263" s="357" t="s">
        <v>286</v>
      </c>
      <c r="E263" s="359">
        <v>0</v>
      </c>
      <c r="F263" s="358">
        <v>120000</v>
      </c>
      <c r="G263" s="360">
        <v>13825740</v>
      </c>
    </row>
    <row r="264" spans="1:7" ht="19.5" customHeight="1">
      <c r="A264" s="361">
        <v>261</v>
      </c>
      <c r="B264" s="362"/>
      <c r="C264" s="363">
        <v>42272</v>
      </c>
      <c r="D264" s="364" t="s">
        <v>447</v>
      </c>
      <c r="E264" s="366">
        <v>0</v>
      </c>
      <c r="F264" s="365">
        <v>1430400</v>
      </c>
      <c r="G264" s="367">
        <v>12395340</v>
      </c>
    </row>
    <row r="265" spans="1:7" ht="19.5" customHeight="1">
      <c r="A265" s="354">
        <v>262</v>
      </c>
      <c r="B265" s="355"/>
      <c r="C265" s="356">
        <v>42272</v>
      </c>
      <c r="D265" s="357" t="s">
        <v>448</v>
      </c>
      <c r="E265" s="359">
        <v>0</v>
      </c>
      <c r="F265" s="358">
        <v>1563850</v>
      </c>
      <c r="G265" s="360">
        <v>10831490</v>
      </c>
    </row>
    <row r="266" spans="1:7" ht="19.5" customHeight="1">
      <c r="A266" s="361">
        <v>263</v>
      </c>
      <c r="B266" s="362"/>
      <c r="C266" s="363">
        <v>42272</v>
      </c>
      <c r="D266" s="364" t="s">
        <v>447</v>
      </c>
      <c r="E266" s="366">
        <v>0</v>
      </c>
      <c r="F266" s="365">
        <v>781925</v>
      </c>
      <c r="G266" s="367">
        <v>10049565</v>
      </c>
    </row>
    <row r="267" spans="1:7" ht="19.5" customHeight="1">
      <c r="A267" s="354">
        <v>264</v>
      </c>
      <c r="B267" s="355"/>
      <c r="C267" s="356">
        <v>42272</v>
      </c>
      <c r="D267" s="357" t="s">
        <v>449</v>
      </c>
      <c r="E267" s="359">
        <v>0</v>
      </c>
      <c r="F267" s="358">
        <v>261560</v>
      </c>
      <c r="G267" s="360">
        <v>9788005</v>
      </c>
    </row>
    <row r="268" spans="1:7" ht="19.5" customHeight="1">
      <c r="A268" s="361">
        <v>265</v>
      </c>
      <c r="B268" s="362"/>
      <c r="C268" s="363">
        <v>42272</v>
      </c>
      <c r="D268" s="364" t="s">
        <v>450</v>
      </c>
      <c r="E268" s="366">
        <v>0</v>
      </c>
      <c r="F268" s="365">
        <v>164530</v>
      </c>
      <c r="G268" s="367">
        <v>9623475</v>
      </c>
    </row>
    <row r="269" spans="1:7" ht="19.5" customHeight="1">
      <c r="A269" s="354">
        <v>266</v>
      </c>
      <c r="B269" s="373"/>
      <c r="C269" s="356">
        <v>42272</v>
      </c>
      <c r="D269" s="357" t="s">
        <v>451</v>
      </c>
      <c r="E269" s="359">
        <v>0</v>
      </c>
      <c r="F269" s="358">
        <v>324117</v>
      </c>
      <c r="G269" s="360">
        <v>9299358</v>
      </c>
    </row>
    <row r="270" spans="1:7" ht="19.5" customHeight="1">
      <c r="A270" s="361">
        <v>267</v>
      </c>
      <c r="B270" s="362"/>
      <c r="C270" s="363">
        <v>42272</v>
      </c>
      <c r="D270" s="364" t="s">
        <v>452</v>
      </c>
      <c r="E270" s="366">
        <v>0</v>
      </c>
      <c r="F270" s="365">
        <v>195481</v>
      </c>
      <c r="G270" s="367">
        <v>9103877</v>
      </c>
    </row>
    <row r="271" spans="1:7" ht="19.5" customHeight="1">
      <c r="A271" s="354">
        <v>268</v>
      </c>
      <c r="B271" s="355"/>
      <c r="C271" s="356">
        <v>42272</v>
      </c>
      <c r="D271" s="357" t="s">
        <v>453</v>
      </c>
      <c r="E271" s="359">
        <v>0</v>
      </c>
      <c r="F271" s="358">
        <v>40000</v>
      </c>
      <c r="G271" s="360">
        <v>9063877</v>
      </c>
    </row>
    <row r="272" spans="1:7" ht="19.5" customHeight="1">
      <c r="A272" s="361">
        <v>269</v>
      </c>
      <c r="B272" s="362"/>
      <c r="C272" s="363">
        <v>42272</v>
      </c>
      <c r="D272" s="364" t="s">
        <v>442</v>
      </c>
      <c r="E272" s="365">
        <v>10000</v>
      </c>
      <c r="F272" s="366">
        <v>0</v>
      </c>
      <c r="G272" s="367">
        <v>9073877</v>
      </c>
    </row>
    <row r="273" spans="1:7" ht="19.5" customHeight="1">
      <c r="A273" s="354">
        <v>270</v>
      </c>
      <c r="B273" s="355"/>
      <c r="C273" s="356">
        <v>42277</v>
      </c>
      <c r="D273" s="357" t="s">
        <v>454</v>
      </c>
      <c r="E273" s="359">
        <v>0</v>
      </c>
      <c r="F273" s="358">
        <v>1930</v>
      </c>
      <c r="G273" s="360">
        <v>9071947</v>
      </c>
    </row>
    <row r="274" spans="1:7" ht="19.5" customHeight="1">
      <c r="A274" s="361">
        <v>271</v>
      </c>
      <c r="B274" s="362"/>
      <c r="C274" s="363">
        <v>42277</v>
      </c>
      <c r="D274" s="364" t="s">
        <v>455</v>
      </c>
      <c r="E274" s="366">
        <v>0</v>
      </c>
      <c r="F274" s="365">
        <v>40000</v>
      </c>
      <c r="G274" s="367">
        <v>9031947</v>
      </c>
    </row>
    <row r="275" spans="1:7" ht="19.5" customHeight="1">
      <c r="A275" s="354">
        <v>272</v>
      </c>
      <c r="B275" s="355"/>
      <c r="C275" s="356">
        <v>42277</v>
      </c>
      <c r="D275" s="357" t="s">
        <v>456</v>
      </c>
      <c r="E275" s="359">
        <v>0</v>
      </c>
      <c r="F275" s="358">
        <v>11800</v>
      </c>
      <c r="G275" s="360">
        <v>9020147</v>
      </c>
    </row>
    <row r="276" spans="1:7" ht="19.5" customHeight="1">
      <c r="A276" s="361">
        <v>273</v>
      </c>
      <c r="B276" s="362"/>
      <c r="C276" s="363">
        <v>42277</v>
      </c>
      <c r="D276" s="364" t="s">
        <v>457</v>
      </c>
      <c r="E276" s="365">
        <v>143650</v>
      </c>
      <c r="F276" s="366">
        <v>0</v>
      </c>
      <c r="G276" s="367">
        <v>9163797</v>
      </c>
    </row>
    <row r="277" spans="1:7" ht="19.5" customHeight="1">
      <c r="A277" s="354">
        <v>274</v>
      </c>
      <c r="B277" s="355"/>
      <c r="C277" s="356">
        <v>42277</v>
      </c>
      <c r="D277" s="357" t="s">
        <v>458</v>
      </c>
      <c r="E277" s="358">
        <v>1040</v>
      </c>
      <c r="F277" s="359">
        <v>0</v>
      </c>
      <c r="G277" s="360">
        <v>9164837</v>
      </c>
    </row>
    <row r="278" spans="1:7" ht="19.5" customHeight="1">
      <c r="A278" s="361">
        <v>275</v>
      </c>
      <c r="B278" s="362"/>
      <c r="C278" s="363">
        <v>42277</v>
      </c>
      <c r="D278" s="364" t="s">
        <v>442</v>
      </c>
      <c r="E278" s="365">
        <v>200000</v>
      </c>
      <c r="F278" s="366">
        <v>0</v>
      </c>
      <c r="G278" s="367">
        <v>9364837</v>
      </c>
    </row>
    <row r="279" spans="1:7" ht="19.5" customHeight="1">
      <c r="A279" s="354">
        <v>276</v>
      </c>
      <c r="B279" s="355"/>
      <c r="C279" s="356">
        <v>42282</v>
      </c>
      <c r="D279" s="357" t="s">
        <v>459</v>
      </c>
      <c r="E279" s="359">
        <v>0</v>
      </c>
      <c r="F279" s="358">
        <v>40000</v>
      </c>
      <c r="G279" s="360">
        <v>9324837</v>
      </c>
    </row>
    <row r="280" spans="1:7" ht="19.5" customHeight="1">
      <c r="A280" s="361">
        <v>277</v>
      </c>
      <c r="B280" s="362"/>
      <c r="C280" s="363">
        <v>42289</v>
      </c>
      <c r="D280" s="364" t="s">
        <v>460</v>
      </c>
      <c r="E280" s="365">
        <v>10000</v>
      </c>
      <c r="F280" s="366">
        <v>0</v>
      </c>
      <c r="G280" s="367">
        <v>9334837</v>
      </c>
    </row>
    <row r="281" spans="1:7" ht="19.5" customHeight="1">
      <c r="A281" s="354">
        <v>278</v>
      </c>
      <c r="B281" s="355" t="s">
        <v>395</v>
      </c>
      <c r="C281" s="356">
        <v>42290</v>
      </c>
      <c r="D281" s="357" t="s">
        <v>461</v>
      </c>
      <c r="E281" s="359">
        <v>0</v>
      </c>
      <c r="F281" s="358">
        <v>40000</v>
      </c>
      <c r="G281" s="360">
        <v>9294837</v>
      </c>
    </row>
    <row r="282" spans="1:7" ht="19.5" customHeight="1">
      <c r="A282" s="361">
        <v>279</v>
      </c>
      <c r="B282" s="362"/>
      <c r="C282" s="363">
        <v>42290</v>
      </c>
      <c r="D282" s="364" t="s">
        <v>455</v>
      </c>
      <c r="E282" s="366">
        <v>0</v>
      </c>
      <c r="F282" s="365">
        <v>40000</v>
      </c>
      <c r="G282" s="367">
        <v>9254837</v>
      </c>
    </row>
    <row r="283" spans="1:7" ht="19.5" customHeight="1">
      <c r="A283" s="354">
        <v>280</v>
      </c>
      <c r="B283" s="355"/>
      <c r="C283" s="356">
        <v>42290</v>
      </c>
      <c r="D283" s="357" t="s">
        <v>462</v>
      </c>
      <c r="E283" s="359">
        <v>0</v>
      </c>
      <c r="F283" s="358">
        <v>28000</v>
      </c>
      <c r="G283" s="360">
        <v>9226837</v>
      </c>
    </row>
    <row r="284" spans="1:7" ht="19.5" customHeight="1">
      <c r="A284" s="361">
        <v>281</v>
      </c>
      <c r="B284" s="362"/>
      <c r="C284" s="363">
        <v>42291</v>
      </c>
      <c r="D284" s="364" t="s">
        <v>463</v>
      </c>
      <c r="E284" s="366">
        <v>0</v>
      </c>
      <c r="F284" s="365">
        <v>87010</v>
      </c>
      <c r="G284" s="367">
        <v>9139827</v>
      </c>
    </row>
    <row r="285" spans="1:7" ht="19.5" customHeight="1">
      <c r="A285" s="354">
        <v>282</v>
      </c>
      <c r="B285" s="355"/>
      <c r="C285" s="356">
        <v>42291</v>
      </c>
      <c r="D285" s="357" t="s">
        <v>464</v>
      </c>
      <c r="E285" s="359">
        <v>0</v>
      </c>
      <c r="F285" s="358">
        <v>-87010</v>
      </c>
      <c r="G285" s="360">
        <v>9226837</v>
      </c>
    </row>
    <row r="286" spans="1:7" ht="19.5" customHeight="1">
      <c r="A286" s="361">
        <v>283</v>
      </c>
      <c r="B286" s="362"/>
      <c r="C286" s="363">
        <v>42291</v>
      </c>
      <c r="D286" s="364" t="s">
        <v>465</v>
      </c>
      <c r="E286" s="366">
        <v>0</v>
      </c>
      <c r="F286" s="365">
        <v>43000</v>
      </c>
      <c r="G286" s="367">
        <v>9183837</v>
      </c>
    </row>
    <row r="287" spans="1:7" ht="19.5" customHeight="1">
      <c r="A287" s="354">
        <v>284</v>
      </c>
      <c r="B287" s="355"/>
      <c r="C287" s="356">
        <v>42291</v>
      </c>
      <c r="D287" s="357" t="s">
        <v>466</v>
      </c>
      <c r="E287" s="359">
        <v>0</v>
      </c>
      <c r="F287" s="358">
        <v>-43000</v>
      </c>
      <c r="G287" s="360">
        <v>9226837</v>
      </c>
    </row>
    <row r="288" spans="1:7" ht="19.5" customHeight="1">
      <c r="A288" s="361">
        <v>285</v>
      </c>
      <c r="B288" s="362"/>
      <c r="C288" s="363">
        <v>42291</v>
      </c>
      <c r="D288" s="364" t="s">
        <v>443</v>
      </c>
      <c r="E288" s="366">
        <v>0</v>
      </c>
      <c r="F288" s="365">
        <v>26000</v>
      </c>
      <c r="G288" s="367">
        <v>9200837</v>
      </c>
    </row>
    <row r="289" spans="1:7" ht="19.5" customHeight="1">
      <c r="A289" s="354">
        <v>286</v>
      </c>
      <c r="B289" s="355"/>
      <c r="C289" s="356">
        <v>42292</v>
      </c>
      <c r="D289" s="357" t="s">
        <v>467</v>
      </c>
      <c r="E289" s="358">
        <v>2080</v>
      </c>
      <c r="F289" s="359">
        <v>0</v>
      </c>
      <c r="G289" s="360">
        <v>9202917</v>
      </c>
    </row>
    <row r="290" spans="1:7" ht="19.5" customHeight="1">
      <c r="A290" s="361">
        <v>287</v>
      </c>
      <c r="B290" s="362"/>
      <c r="C290" s="363">
        <v>42293</v>
      </c>
      <c r="D290" s="364" t="s">
        <v>468</v>
      </c>
      <c r="E290" s="366">
        <v>0</v>
      </c>
      <c r="F290" s="365">
        <v>14290</v>
      </c>
      <c r="G290" s="367">
        <v>9188627</v>
      </c>
    </row>
    <row r="291" spans="1:7" ht="19.5" customHeight="1">
      <c r="A291" s="354">
        <v>288</v>
      </c>
      <c r="B291" s="355"/>
      <c r="C291" s="356">
        <v>42296</v>
      </c>
      <c r="D291" s="357" t="s">
        <v>469</v>
      </c>
      <c r="E291" s="359">
        <v>0</v>
      </c>
      <c r="F291" s="358">
        <v>40000</v>
      </c>
      <c r="G291" s="360">
        <v>9148627</v>
      </c>
    </row>
    <row r="292" spans="1:7" ht="19.5" customHeight="1">
      <c r="A292" s="361">
        <v>289</v>
      </c>
      <c r="B292" s="362"/>
      <c r="C292" s="363">
        <v>42296</v>
      </c>
      <c r="D292" s="364" t="s">
        <v>470</v>
      </c>
      <c r="E292" s="366">
        <v>0</v>
      </c>
      <c r="F292" s="365">
        <v>23000</v>
      </c>
      <c r="G292" s="367">
        <v>9125627</v>
      </c>
    </row>
    <row r="293" spans="1:7" ht="19.5" customHeight="1">
      <c r="A293" s="354">
        <v>290</v>
      </c>
      <c r="B293" s="355"/>
      <c r="C293" s="356">
        <v>42297</v>
      </c>
      <c r="D293" s="357" t="s">
        <v>460</v>
      </c>
      <c r="E293" s="358">
        <v>10000</v>
      </c>
      <c r="F293" s="359">
        <v>0</v>
      </c>
      <c r="G293" s="360">
        <v>9135627</v>
      </c>
    </row>
    <row r="294" spans="1:7" ht="19.5" customHeight="1">
      <c r="A294" s="361">
        <v>291</v>
      </c>
      <c r="B294" s="362"/>
      <c r="C294" s="363">
        <v>42298</v>
      </c>
      <c r="D294" s="364" t="s">
        <v>471</v>
      </c>
      <c r="E294" s="366">
        <v>0</v>
      </c>
      <c r="F294" s="365">
        <v>18000</v>
      </c>
      <c r="G294" s="367">
        <v>9117627</v>
      </c>
    </row>
    <row r="295" spans="1:7" ht="19.5" customHeight="1">
      <c r="A295" s="354">
        <v>292</v>
      </c>
      <c r="B295" s="355"/>
      <c r="C295" s="356">
        <v>42299</v>
      </c>
      <c r="D295" s="357" t="s">
        <v>472</v>
      </c>
      <c r="E295" s="358">
        <v>8106940</v>
      </c>
      <c r="F295" s="359">
        <v>0</v>
      </c>
      <c r="G295" s="360">
        <v>17224567</v>
      </c>
    </row>
    <row r="296" spans="1:7" ht="19.5" customHeight="1">
      <c r="A296" s="361">
        <v>293</v>
      </c>
      <c r="B296" s="368"/>
      <c r="C296" s="363">
        <v>42299</v>
      </c>
      <c r="D296" s="364" t="s">
        <v>472</v>
      </c>
      <c r="E296" s="365">
        <v>5571380</v>
      </c>
      <c r="F296" s="366">
        <v>0</v>
      </c>
      <c r="G296" s="367">
        <v>22795947</v>
      </c>
    </row>
    <row r="297" spans="1:7" ht="19.5" customHeight="1">
      <c r="A297" s="354">
        <v>294</v>
      </c>
      <c r="B297" s="355"/>
      <c r="C297" s="356">
        <v>42300</v>
      </c>
      <c r="D297" s="357" t="s">
        <v>473</v>
      </c>
      <c r="E297" s="359">
        <v>0</v>
      </c>
      <c r="F297" s="358">
        <v>440000</v>
      </c>
      <c r="G297" s="360">
        <v>22355947</v>
      </c>
    </row>
    <row r="298" spans="1:7" ht="19.5" customHeight="1">
      <c r="A298" s="361">
        <v>295</v>
      </c>
      <c r="B298" s="362"/>
      <c r="C298" s="363">
        <v>42300</v>
      </c>
      <c r="D298" s="364" t="s">
        <v>474</v>
      </c>
      <c r="E298" s="366">
        <v>0</v>
      </c>
      <c r="F298" s="365">
        <v>2339000</v>
      </c>
      <c r="G298" s="367">
        <v>20016947</v>
      </c>
    </row>
    <row r="299" spans="1:7" ht="19.5" customHeight="1">
      <c r="A299" s="354">
        <v>296</v>
      </c>
      <c r="B299" s="355"/>
      <c r="C299" s="356">
        <v>42300</v>
      </c>
      <c r="D299" s="357" t="s">
        <v>286</v>
      </c>
      <c r="E299" s="359">
        <v>0</v>
      </c>
      <c r="F299" s="358">
        <v>120000</v>
      </c>
      <c r="G299" s="360">
        <v>19896947</v>
      </c>
    </row>
    <row r="300" spans="1:7" ht="19.5" customHeight="1">
      <c r="A300" s="361">
        <v>297</v>
      </c>
      <c r="B300" s="362"/>
      <c r="C300" s="363">
        <v>42300</v>
      </c>
      <c r="D300" s="364" t="s">
        <v>475</v>
      </c>
      <c r="E300" s="366">
        <v>0</v>
      </c>
      <c r="F300" s="365">
        <v>-27000</v>
      </c>
      <c r="G300" s="367">
        <v>19923947</v>
      </c>
    </row>
    <row r="301" spans="1:7" ht="19.5" customHeight="1">
      <c r="A301" s="354">
        <v>298</v>
      </c>
      <c r="B301" s="355"/>
      <c r="C301" s="356">
        <v>42300</v>
      </c>
      <c r="D301" s="357" t="s">
        <v>476</v>
      </c>
      <c r="E301" s="359">
        <v>0</v>
      </c>
      <c r="F301" s="358">
        <v>261560</v>
      </c>
      <c r="G301" s="360">
        <v>19662387</v>
      </c>
    </row>
    <row r="302" spans="1:7" ht="19.5" customHeight="1">
      <c r="A302" s="361">
        <v>299</v>
      </c>
      <c r="B302" s="362"/>
      <c r="C302" s="363">
        <v>42300</v>
      </c>
      <c r="D302" s="364" t="s">
        <v>477</v>
      </c>
      <c r="E302" s="366">
        <v>0</v>
      </c>
      <c r="F302" s="365">
        <v>1563850</v>
      </c>
      <c r="G302" s="367">
        <v>18098537</v>
      </c>
    </row>
    <row r="303" spans="1:7" ht="19.5" customHeight="1">
      <c r="A303" s="354">
        <v>300</v>
      </c>
      <c r="B303" s="355"/>
      <c r="C303" s="356">
        <v>42300</v>
      </c>
      <c r="D303" s="357" t="s">
        <v>478</v>
      </c>
      <c r="E303" s="359">
        <v>0</v>
      </c>
      <c r="F303" s="358">
        <v>164530</v>
      </c>
      <c r="G303" s="360">
        <v>17934007</v>
      </c>
    </row>
    <row r="304" spans="1:7" ht="19.5" customHeight="1">
      <c r="A304" s="361">
        <v>301</v>
      </c>
      <c r="B304" s="362"/>
      <c r="C304" s="363">
        <v>42300</v>
      </c>
      <c r="D304" s="364" t="s">
        <v>479</v>
      </c>
      <c r="E304" s="365">
        <v>18500</v>
      </c>
      <c r="F304" s="366">
        <v>0</v>
      </c>
      <c r="G304" s="367">
        <v>17952507</v>
      </c>
    </row>
    <row r="305" spans="1:7" ht="19.5" customHeight="1">
      <c r="A305" s="354">
        <v>302</v>
      </c>
      <c r="B305" s="355"/>
      <c r="C305" s="356">
        <v>42300</v>
      </c>
      <c r="D305" s="357" t="s">
        <v>480</v>
      </c>
      <c r="E305" s="358">
        <v>27100</v>
      </c>
      <c r="F305" s="359">
        <v>0</v>
      </c>
      <c r="G305" s="360">
        <v>17979607</v>
      </c>
    </row>
    <row r="306" spans="1:7" ht="19.5" customHeight="1">
      <c r="A306" s="361">
        <v>303</v>
      </c>
      <c r="B306" s="362"/>
      <c r="C306" s="363">
        <v>42300</v>
      </c>
      <c r="D306" s="364" t="s">
        <v>481</v>
      </c>
      <c r="E306" s="365">
        <v>30200</v>
      </c>
      <c r="F306" s="366">
        <v>0</v>
      </c>
      <c r="G306" s="367">
        <v>18009807</v>
      </c>
    </row>
    <row r="307" spans="1:7" ht="19.5" customHeight="1">
      <c r="A307" s="354">
        <v>304</v>
      </c>
      <c r="B307" s="355"/>
      <c r="C307" s="356">
        <v>42300</v>
      </c>
      <c r="D307" s="357" t="s">
        <v>482</v>
      </c>
      <c r="E307" s="358">
        <v>9700</v>
      </c>
      <c r="F307" s="359">
        <v>0</v>
      </c>
      <c r="G307" s="360">
        <v>18019507</v>
      </c>
    </row>
    <row r="308" spans="1:7" ht="19.5" customHeight="1">
      <c r="A308" s="361">
        <v>305</v>
      </c>
      <c r="B308" s="362"/>
      <c r="C308" s="363">
        <v>42300</v>
      </c>
      <c r="D308" s="364" t="s">
        <v>483</v>
      </c>
      <c r="E308" s="365">
        <v>21400</v>
      </c>
      <c r="F308" s="366">
        <v>0</v>
      </c>
      <c r="G308" s="367">
        <v>18040907</v>
      </c>
    </row>
    <row r="309" spans="1:7" ht="19.5" customHeight="1">
      <c r="A309" s="354">
        <v>306</v>
      </c>
      <c r="B309" s="355" t="s">
        <v>395</v>
      </c>
      <c r="C309" s="356">
        <v>42300</v>
      </c>
      <c r="D309" s="357" t="s">
        <v>484</v>
      </c>
      <c r="E309" s="358">
        <v>23700</v>
      </c>
      <c r="F309" s="359">
        <v>0</v>
      </c>
      <c r="G309" s="360">
        <v>18064607</v>
      </c>
    </row>
    <row r="310" spans="1:7" ht="19.5" customHeight="1">
      <c r="A310" s="361">
        <v>307</v>
      </c>
      <c r="B310" s="362"/>
      <c r="C310" s="363">
        <v>42300</v>
      </c>
      <c r="D310" s="364" t="s">
        <v>485</v>
      </c>
      <c r="E310" s="365">
        <v>13400</v>
      </c>
      <c r="F310" s="366">
        <v>0</v>
      </c>
      <c r="G310" s="367">
        <v>18078007</v>
      </c>
    </row>
    <row r="311" spans="1:7" ht="19.5" customHeight="1">
      <c r="A311" s="354">
        <v>308</v>
      </c>
      <c r="B311" s="355"/>
      <c r="C311" s="356">
        <v>42303</v>
      </c>
      <c r="D311" s="357" t="s">
        <v>486</v>
      </c>
      <c r="E311" s="359">
        <v>0</v>
      </c>
      <c r="F311" s="358">
        <v>48890</v>
      </c>
      <c r="G311" s="360">
        <v>18029117</v>
      </c>
    </row>
    <row r="312" spans="1:7" ht="19.5" customHeight="1">
      <c r="A312" s="361">
        <v>309</v>
      </c>
      <c r="B312" s="362"/>
      <c r="C312" s="363">
        <v>42303</v>
      </c>
      <c r="D312" s="364" t="s">
        <v>487</v>
      </c>
      <c r="E312" s="365">
        <v>10000</v>
      </c>
      <c r="F312" s="366">
        <v>0</v>
      </c>
      <c r="G312" s="367">
        <v>18039117</v>
      </c>
    </row>
    <row r="313" spans="1:7" ht="19.5" customHeight="1">
      <c r="A313" s="354">
        <v>310</v>
      </c>
      <c r="B313" s="355"/>
      <c r="C313" s="356">
        <v>42303</v>
      </c>
      <c r="D313" s="357" t="s">
        <v>488</v>
      </c>
      <c r="E313" s="359">
        <v>0</v>
      </c>
      <c r="F313" s="358">
        <v>-1420</v>
      </c>
      <c r="G313" s="360">
        <v>18040537</v>
      </c>
    </row>
    <row r="314" spans="1:7" ht="19.5" customHeight="1">
      <c r="A314" s="361">
        <v>311</v>
      </c>
      <c r="B314" s="362"/>
      <c r="C314" s="363">
        <v>42304</v>
      </c>
      <c r="D314" s="364" t="s">
        <v>489</v>
      </c>
      <c r="E314" s="366">
        <v>0</v>
      </c>
      <c r="F314" s="365">
        <v>202667</v>
      </c>
      <c r="G314" s="367">
        <v>17837870</v>
      </c>
    </row>
    <row r="315" spans="1:7" ht="19.5" customHeight="1">
      <c r="A315" s="354">
        <v>312</v>
      </c>
      <c r="B315" s="355"/>
      <c r="C315" s="356">
        <v>42304</v>
      </c>
      <c r="D315" s="357" t="s">
        <v>490</v>
      </c>
      <c r="E315" s="359">
        <v>0</v>
      </c>
      <c r="F315" s="358">
        <v>130321</v>
      </c>
      <c r="G315" s="360">
        <v>17707549</v>
      </c>
    </row>
    <row r="316" spans="1:7" ht="19.5" customHeight="1">
      <c r="A316" s="361">
        <v>313</v>
      </c>
      <c r="B316" s="362"/>
      <c r="C316" s="363">
        <v>42304</v>
      </c>
      <c r="D316" s="364" t="s">
        <v>491</v>
      </c>
      <c r="E316" s="366">
        <v>0</v>
      </c>
      <c r="F316" s="365">
        <v>49500</v>
      </c>
      <c r="G316" s="367">
        <v>17658049</v>
      </c>
    </row>
    <row r="317" spans="1:7" ht="19.5" customHeight="1">
      <c r="A317" s="354">
        <v>314</v>
      </c>
      <c r="B317" s="355"/>
      <c r="C317" s="356">
        <v>42304</v>
      </c>
      <c r="D317" s="357" t="s">
        <v>492</v>
      </c>
      <c r="E317" s="359">
        <v>0</v>
      </c>
      <c r="F317" s="358">
        <v>40000</v>
      </c>
      <c r="G317" s="360">
        <v>17618049</v>
      </c>
    </row>
    <row r="318" spans="1:7" ht="19.5" customHeight="1">
      <c r="A318" s="361">
        <v>315</v>
      </c>
      <c r="B318" s="362"/>
      <c r="C318" s="363">
        <v>42304</v>
      </c>
      <c r="D318" s="364" t="s">
        <v>455</v>
      </c>
      <c r="E318" s="366">
        <v>0</v>
      </c>
      <c r="F318" s="365">
        <v>60000</v>
      </c>
      <c r="G318" s="367">
        <v>17558049</v>
      </c>
    </row>
    <row r="319" spans="1:7" ht="19.5" customHeight="1">
      <c r="A319" s="354">
        <v>316</v>
      </c>
      <c r="B319" s="355"/>
      <c r="C319" s="356">
        <v>42307</v>
      </c>
      <c r="D319" s="357" t="s">
        <v>487</v>
      </c>
      <c r="E319" s="358">
        <v>200000</v>
      </c>
      <c r="F319" s="359">
        <v>0</v>
      </c>
      <c r="G319" s="360">
        <v>17758049</v>
      </c>
    </row>
    <row r="320" spans="1:7" ht="19.5" customHeight="1">
      <c r="A320" s="361">
        <v>317</v>
      </c>
      <c r="B320" s="362"/>
      <c r="C320" s="363">
        <v>42310</v>
      </c>
      <c r="D320" s="364" t="s">
        <v>493</v>
      </c>
      <c r="E320" s="366">
        <v>0</v>
      </c>
      <c r="F320" s="365">
        <v>4400</v>
      </c>
      <c r="G320" s="367">
        <v>17753649</v>
      </c>
    </row>
    <row r="321" spans="1:7" ht="19.5" customHeight="1">
      <c r="A321" s="354">
        <v>318</v>
      </c>
      <c r="B321" s="355"/>
      <c r="C321" s="356">
        <v>42311</v>
      </c>
      <c r="D321" s="357" t="s">
        <v>443</v>
      </c>
      <c r="E321" s="359">
        <v>0</v>
      </c>
      <c r="F321" s="358">
        <v>24000</v>
      </c>
      <c r="G321" s="360">
        <v>17729649</v>
      </c>
    </row>
    <row r="322" spans="1:7" ht="19.5" customHeight="1">
      <c r="A322" s="361">
        <v>319</v>
      </c>
      <c r="B322" s="362"/>
      <c r="C322" s="363">
        <v>42311</v>
      </c>
      <c r="D322" s="364" t="s">
        <v>461</v>
      </c>
      <c r="E322" s="366">
        <v>0</v>
      </c>
      <c r="F322" s="365">
        <v>40000</v>
      </c>
      <c r="G322" s="367">
        <v>17689649</v>
      </c>
    </row>
    <row r="323" spans="1:7" ht="19.5" customHeight="1">
      <c r="A323" s="354">
        <v>320</v>
      </c>
      <c r="B323" s="373"/>
      <c r="C323" s="356">
        <v>42313</v>
      </c>
      <c r="D323" s="357" t="s">
        <v>443</v>
      </c>
      <c r="E323" s="359">
        <v>0</v>
      </c>
      <c r="F323" s="358">
        <v>18000</v>
      </c>
      <c r="G323" s="360">
        <v>17671649</v>
      </c>
    </row>
    <row r="324" spans="1:7" ht="19.5" customHeight="1">
      <c r="A324" s="361">
        <v>321</v>
      </c>
      <c r="B324" s="362"/>
      <c r="C324" s="363">
        <v>42314</v>
      </c>
      <c r="D324" s="364" t="s">
        <v>443</v>
      </c>
      <c r="E324" s="366">
        <v>0</v>
      </c>
      <c r="F324" s="365">
        <v>18000</v>
      </c>
      <c r="G324" s="367">
        <v>17653649</v>
      </c>
    </row>
    <row r="325" spans="1:7" ht="19.5" customHeight="1">
      <c r="A325" s="354">
        <v>322</v>
      </c>
      <c r="B325" s="355"/>
      <c r="C325" s="356">
        <v>42317</v>
      </c>
      <c r="D325" s="357" t="s">
        <v>494</v>
      </c>
      <c r="E325" s="359">
        <v>0</v>
      </c>
      <c r="F325" s="358">
        <v>60000</v>
      </c>
      <c r="G325" s="360">
        <v>17593649</v>
      </c>
    </row>
    <row r="326" spans="1:7" ht="19.5" customHeight="1">
      <c r="A326" s="361">
        <v>323</v>
      </c>
      <c r="B326" s="362"/>
      <c r="C326" s="363">
        <v>42318</v>
      </c>
      <c r="D326" s="364" t="s">
        <v>495</v>
      </c>
      <c r="E326" s="366">
        <v>0</v>
      </c>
      <c r="F326" s="365">
        <v>154670</v>
      </c>
      <c r="G326" s="367">
        <v>17438979</v>
      </c>
    </row>
    <row r="327" spans="1:7" ht="19.5" customHeight="1">
      <c r="A327" s="354">
        <v>324</v>
      </c>
      <c r="B327" s="355"/>
      <c r="C327" s="356">
        <v>42318</v>
      </c>
      <c r="D327" s="357" t="s">
        <v>461</v>
      </c>
      <c r="E327" s="359">
        <v>0</v>
      </c>
      <c r="F327" s="358">
        <v>40000</v>
      </c>
      <c r="G327" s="360">
        <v>17398979</v>
      </c>
    </row>
    <row r="328" spans="1:7" ht="19.5" customHeight="1">
      <c r="A328" s="361">
        <v>325</v>
      </c>
      <c r="B328" s="362"/>
      <c r="C328" s="363">
        <v>42319</v>
      </c>
      <c r="D328" s="364" t="s">
        <v>496</v>
      </c>
      <c r="E328" s="365">
        <v>10000</v>
      </c>
      <c r="F328" s="366">
        <v>0</v>
      </c>
      <c r="G328" s="367">
        <v>17408979</v>
      </c>
    </row>
    <row r="329" spans="1:7" ht="19.5" customHeight="1">
      <c r="A329" s="354">
        <v>326</v>
      </c>
      <c r="B329" s="355"/>
      <c r="C329" s="356">
        <v>42320</v>
      </c>
      <c r="D329" s="357" t="s">
        <v>497</v>
      </c>
      <c r="E329" s="359">
        <v>0</v>
      </c>
      <c r="F329" s="358">
        <v>39600</v>
      </c>
      <c r="G329" s="360">
        <v>17369379</v>
      </c>
    </row>
    <row r="330" spans="1:7" ht="19.5" customHeight="1">
      <c r="A330" s="361">
        <v>327</v>
      </c>
      <c r="B330" s="362"/>
      <c r="C330" s="363">
        <v>42321</v>
      </c>
      <c r="D330" s="364" t="s">
        <v>457</v>
      </c>
      <c r="E330" s="365">
        <v>149200</v>
      </c>
      <c r="F330" s="366">
        <v>0</v>
      </c>
      <c r="G330" s="367">
        <v>17518579</v>
      </c>
    </row>
    <row r="331" spans="1:7" ht="19.5" customHeight="1">
      <c r="A331" s="354">
        <v>328</v>
      </c>
      <c r="B331" s="355"/>
      <c r="C331" s="356">
        <v>42324</v>
      </c>
      <c r="D331" s="357" t="s">
        <v>455</v>
      </c>
      <c r="E331" s="359">
        <v>0</v>
      </c>
      <c r="F331" s="358">
        <v>60000</v>
      </c>
      <c r="G331" s="360">
        <v>17458579</v>
      </c>
    </row>
    <row r="332" spans="1:7" ht="19.5" customHeight="1">
      <c r="A332" s="361">
        <v>329</v>
      </c>
      <c r="B332" s="362"/>
      <c r="C332" s="363">
        <v>42325</v>
      </c>
      <c r="D332" s="364" t="s">
        <v>498</v>
      </c>
      <c r="E332" s="366">
        <v>0</v>
      </c>
      <c r="F332" s="365">
        <v>236000</v>
      </c>
      <c r="G332" s="367">
        <v>17222579</v>
      </c>
    </row>
    <row r="333" spans="1:7" ht="19.5" customHeight="1">
      <c r="A333" s="354">
        <v>330</v>
      </c>
      <c r="B333" s="355"/>
      <c r="C333" s="356">
        <v>42325</v>
      </c>
      <c r="D333" s="357" t="s">
        <v>461</v>
      </c>
      <c r="E333" s="359">
        <v>0</v>
      </c>
      <c r="F333" s="358">
        <v>40000</v>
      </c>
      <c r="G333" s="360">
        <v>17182579</v>
      </c>
    </row>
    <row r="334" spans="1:7" ht="19.5" customHeight="1">
      <c r="A334" s="361">
        <v>331</v>
      </c>
      <c r="B334" s="362"/>
      <c r="C334" s="363">
        <v>42325</v>
      </c>
      <c r="D334" s="364" t="s">
        <v>499</v>
      </c>
      <c r="E334" s="366">
        <v>0</v>
      </c>
      <c r="F334" s="365">
        <v>5000</v>
      </c>
      <c r="G334" s="367">
        <v>17177579</v>
      </c>
    </row>
    <row r="335" spans="1:7" ht="19.5" customHeight="1">
      <c r="A335" s="354">
        <v>332</v>
      </c>
      <c r="B335" s="355"/>
      <c r="C335" s="356">
        <v>42327</v>
      </c>
      <c r="D335" s="357" t="s">
        <v>500</v>
      </c>
      <c r="E335" s="359">
        <v>0</v>
      </c>
      <c r="F335" s="358">
        <v>7000</v>
      </c>
      <c r="G335" s="360">
        <v>17170579</v>
      </c>
    </row>
    <row r="336" spans="1:7" ht="19.5" customHeight="1">
      <c r="A336" s="361">
        <v>333</v>
      </c>
      <c r="B336" s="362"/>
      <c r="C336" s="363">
        <v>42328</v>
      </c>
      <c r="D336" s="364" t="s">
        <v>501</v>
      </c>
      <c r="E336" s="366">
        <v>0</v>
      </c>
      <c r="F336" s="365">
        <v>14290</v>
      </c>
      <c r="G336" s="367">
        <v>17156289</v>
      </c>
    </row>
    <row r="337" spans="1:7" ht="19.5" customHeight="1">
      <c r="A337" s="354">
        <v>334</v>
      </c>
      <c r="B337" s="355"/>
      <c r="C337" s="356">
        <v>42328</v>
      </c>
      <c r="D337" s="357" t="s">
        <v>496</v>
      </c>
      <c r="E337" s="358">
        <v>10000</v>
      </c>
      <c r="F337" s="359">
        <v>0</v>
      </c>
      <c r="G337" s="360">
        <v>17166289</v>
      </c>
    </row>
    <row r="338" spans="1:7" ht="19.5" customHeight="1">
      <c r="A338" s="361">
        <v>335</v>
      </c>
      <c r="B338" s="362"/>
      <c r="C338" s="363">
        <v>42333</v>
      </c>
      <c r="D338" s="364" t="s">
        <v>502</v>
      </c>
      <c r="E338" s="366">
        <v>0</v>
      </c>
      <c r="F338" s="365">
        <v>2339000</v>
      </c>
      <c r="G338" s="367">
        <v>14827289</v>
      </c>
    </row>
    <row r="339" spans="1:7" ht="19.5" customHeight="1">
      <c r="A339" s="354">
        <v>336</v>
      </c>
      <c r="B339" s="355" t="s">
        <v>395</v>
      </c>
      <c r="C339" s="356">
        <v>42333</v>
      </c>
      <c r="D339" s="357" t="s">
        <v>286</v>
      </c>
      <c r="E339" s="359">
        <v>0</v>
      </c>
      <c r="F339" s="358">
        <v>120000</v>
      </c>
      <c r="G339" s="360">
        <v>14707289</v>
      </c>
    </row>
    <row r="340" spans="1:7" ht="19.5" customHeight="1">
      <c r="A340" s="361">
        <v>337</v>
      </c>
      <c r="B340" s="362"/>
      <c r="C340" s="363">
        <v>42333</v>
      </c>
      <c r="D340" s="364" t="s">
        <v>503</v>
      </c>
      <c r="E340" s="366">
        <v>0</v>
      </c>
      <c r="F340" s="365">
        <v>261560</v>
      </c>
      <c r="G340" s="367">
        <v>14445729</v>
      </c>
    </row>
    <row r="341" spans="1:7" ht="19.5" customHeight="1">
      <c r="A341" s="354">
        <v>338</v>
      </c>
      <c r="B341" s="355"/>
      <c r="C341" s="356">
        <v>42333</v>
      </c>
      <c r="D341" s="357" t="s">
        <v>504</v>
      </c>
      <c r="E341" s="359">
        <v>0</v>
      </c>
      <c r="F341" s="358">
        <v>204917</v>
      </c>
      <c r="G341" s="360">
        <v>14240812</v>
      </c>
    </row>
    <row r="342" spans="1:7" ht="19.5" customHeight="1">
      <c r="A342" s="361">
        <v>339</v>
      </c>
      <c r="B342" s="362"/>
      <c r="C342" s="363">
        <v>42333</v>
      </c>
      <c r="D342" s="364" t="s">
        <v>505</v>
      </c>
      <c r="E342" s="366">
        <v>0</v>
      </c>
      <c r="F342" s="365">
        <v>1563850</v>
      </c>
      <c r="G342" s="367">
        <v>12676962</v>
      </c>
    </row>
    <row r="343" spans="1:7" ht="19.5" customHeight="1">
      <c r="A343" s="354">
        <v>340</v>
      </c>
      <c r="B343" s="355"/>
      <c r="C343" s="356">
        <v>42333</v>
      </c>
      <c r="D343" s="357" t="s">
        <v>506</v>
      </c>
      <c r="E343" s="359">
        <v>0</v>
      </c>
      <c r="F343" s="358">
        <v>164530</v>
      </c>
      <c r="G343" s="360">
        <v>12512432</v>
      </c>
    </row>
    <row r="344" spans="1:7" ht="19.5" customHeight="1">
      <c r="A344" s="361">
        <v>341</v>
      </c>
      <c r="B344" s="362"/>
      <c r="C344" s="363">
        <v>42333</v>
      </c>
      <c r="D344" s="364" t="s">
        <v>507</v>
      </c>
      <c r="E344" s="366">
        <v>0</v>
      </c>
      <c r="F344" s="365">
        <v>130321</v>
      </c>
      <c r="G344" s="367">
        <v>12382111</v>
      </c>
    </row>
    <row r="345" spans="1:7" ht="19.5" customHeight="1">
      <c r="A345" s="354">
        <v>342</v>
      </c>
      <c r="B345" s="355"/>
      <c r="C345" s="356">
        <v>42333</v>
      </c>
      <c r="D345" s="357" t="s">
        <v>508</v>
      </c>
      <c r="E345" s="359">
        <v>0</v>
      </c>
      <c r="F345" s="358">
        <v>440000</v>
      </c>
      <c r="G345" s="360">
        <v>11942111</v>
      </c>
    </row>
    <row r="346" spans="1:7" ht="19.5" customHeight="1">
      <c r="A346" s="361">
        <v>343</v>
      </c>
      <c r="B346" s="362"/>
      <c r="C346" s="363">
        <v>42333</v>
      </c>
      <c r="D346" s="364" t="s">
        <v>496</v>
      </c>
      <c r="E346" s="365">
        <v>10000</v>
      </c>
      <c r="F346" s="366">
        <v>0</v>
      </c>
      <c r="G346" s="367">
        <v>11952111</v>
      </c>
    </row>
    <row r="347" spans="1:7" ht="19.5" customHeight="1">
      <c r="A347" s="354">
        <v>344</v>
      </c>
      <c r="B347" s="355"/>
      <c r="C347" s="356">
        <v>42334</v>
      </c>
      <c r="D347" s="357" t="s">
        <v>461</v>
      </c>
      <c r="E347" s="359">
        <v>0</v>
      </c>
      <c r="F347" s="358">
        <v>40000</v>
      </c>
      <c r="G347" s="360">
        <v>11912111</v>
      </c>
    </row>
    <row r="348" spans="1:7" ht="19.5" customHeight="1">
      <c r="A348" s="361">
        <v>345</v>
      </c>
      <c r="B348" s="362"/>
      <c r="C348" s="363">
        <v>42335</v>
      </c>
      <c r="D348" s="364" t="s">
        <v>509</v>
      </c>
      <c r="E348" s="366">
        <v>0</v>
      </c>
      <c r="F348" s="365">
        <v>19550</v>
      </c>
      <c r="G348" s="367">
        <v>11892561</v>
      </c>
    </row>
    <row r="349" spans="1:7" ht="19.5" customHeight="1">
      <c r="A349" s="354">
        <v>346</v>
      </c>
      <c r="B349" s="355"/>
      <c r="C349" s="356">
        <v>42338</v>
      </c>
      <c r="D349" s="357" t="s">
        <v>496</v>
      </c>
      <c r="E349" s="358">
        <v>200000</v>
      </c>
      <c r="F349" s="359">
        <v>0</v>
      </c>
      <c r="G349" s="360">
        <v>12092561</v>
      </c>
    </row>
    <row r="350" spans="1:7" ht="19.5" customHeight="1">
      <c r="A350" s="361">
        <v>347</v>
      </c>
      <c r="B350" s="368"/>
      <c r="C350" s="363">
        <v>42339</v>
      </c>
      <c r="D350" s="364" t="s">
        <v>510</v>
      </c>
      <c r="E350" s="366">
        <v>0</v>
      </c>
      <c r="F350" s="365">
        <v>391810</v>
      </c>
      <c r="G350" s="367">
        <v>11700751</v>
      </c>
    </row>
    <row r="351" spans="1:7" ht="19.5" customHeight="1">
      <c r="A351" s="354">
        <v>348</v>
      </c>
      <c r="B351" s="355"/>
      <c r="C351" s="356">
        <v>42339</v>
      </c>
      <c r="D351" s="357" t="s">
        <v>511</v>
      </c>
      <c r="E351" s="359">
        <v>0</v>
      </c>
      <c r="F351" s="358">
        <v>16500</v>
      </c>
      <c r="G351" s="360">
        <v>11684251</v>
      </c>
    </row>
    <row r="352" spans="1:7" ht="19.5" customHeight="1">
      <c r="A352" s="361">
        <v>349</v>
      </c>
      <c r="B352" s="362"/>
      <c r="C352" s="363">
        <v>42339</v>
      </c>
      <c r="D352" s="364" t="s">
        <v>511</v>
      </c>
      <c r="E352" s="366">
        <v>0</v>
      </c>
      <c r="F352" s="365">
        <v>31240</v>
      </c>
      <c r="G352" s="367">
        <v>11653011</v>
      </c>
    </row>
    <row r="353" spans="1:7" ht="19.5" customHeight="1">
      <c r="A353" s="354">
        <v>350</v>
      </c>
      <c r="B353" s="355"/>
      <c r="C353" s="356">
        <v>42340</v>
      </c>
      <c r="D353" s="357" t="s">
        <v>457</v>
      </c>
      <c r="E353" s="358">
        <v>88000</v>
      </c>
      <c r="F353" s="359">
        <v>0</v>
      </c>
      <c r="G353" s="360">
        <v>11741011</v>
      </c>
    </row>
    <row r="354" spans="1:7" ht="19.5" customHeight="1">
      <c r="A354" s="361">
        <v>351</v>
      </c>
      <c r="B354" s="362"/>
      <c r="C354" s="363">
        <v>42340</v>
      </c>
      <c r="D354" s="364" t="s">
        <v>455</v>
      </c>
      <c r="E354" s="366">
        <v>0</v>
      </c>
      <c r="F354" s="365">
        <v>60000</v>
      </c>
      <c r="G354" s="367">
        <v>11681011</v>
      </c>
    </row>
    <row r="355" spans="1:7" ht="19.5" customHeight="1">
      <c r="A355" s="354">
        <v>352</v>
      </c>
      <c r="B355" s="355"/>
      <c r="C355" s="356">
        <v>42341</v>
      </c>
      <c r="D355" s="357" t="s">
        <v>461</v>
      </c>
      <c r="E355" s="359">
        <v>0</v>
      </c>
      <c r="F355" s="358">
        <v>40000</v>
      </c>
      <c r="G355" s="360">
        <v>11641011</v>
      </c>
    </row>
    <row r="356" spans="1:7" ht="19.5" customHeight="1">
      <c r="A356" s="361">
        <v>353</v>
      </c>
      <c r="B356" s="362"/>
      <c r="C356" s="363">
        <v>42348</v>
      </c>
      <c r="D356" s="364" t="s">
        <v>512</v>
      </c>
      <c r="E356" s="366">
        <v>0</v>
      </c>
      <c r="F356" s="365">
        <v>-27070</v>
      </c>
      <c r="G356" s="367">
        <v>11668081</v>
      </c>
    </row>
    <row r="357" spans="1:7" ht="19.5" customHeight="1">
      <c r="A357" s="354">
        <v>354</v>
      </c>
      <c r="B357" s="355"/>
      <c r="C357" s="356">
        <v>42348</v>
      </c>
      <c r="D357" s="357" t="s">
        <v>513</v>
      </c>
      <c r="E357" s="359">
        <v>0</v>
      </c>
      <c r="F357" s="358">
        <v>69350</v>
      </c>
      <c r="G357" s="360">
        <v>11598731</v>
      </c>
    </row>
    <row r="358" spans="1:7" ht="19.5" customHeight="1">
      <c r="A358" s="361">
        <v>355</v>
      </c>
      <c r="B358" s="362"/>
      <c r="C358" s="363">
        <v>42349</v>
      </c>
      <c r="D358" s="364" t="s">
        <v>461</v>
      </c>
      <c r="E358" s="366">
        <v>0</v>
      </c>
      <c r="F358" s="365">
        <v>40000</v>
      </c>
      <c r="G358" s="367">
        <v>11558731</v>
      </c>
    </row>
    <row r="359" spans="1:7" ht="19.5" customHeight="1">
      <c r="A359" s="354">
        <v>356</v>
      </c>
      <c r="B359" s="355"/>
      <c r="C359" s="356">
        <v>42349</v>
      </c>
      <c r="D359" s="357" t="s">
        <v>514</v>
      </c>
      <c r="E359" s="359">
        <v>0</v>
      </c>
      <c r="F359" s="358">
        <v>7700</v>
      </c>
      <c r="G359" s="360">
        <v>11551031</v>
      </c>
    </row>
    <row r="360" spans="1:7" ht="19.5" customHeight="1">
      <c r="A360" s="361">
        <v>357</v>
      </c>
      <c r="B360" s="362"/>
      <c r="C360" s="363">
        <v>42349</v>
      </c>
      <c r="D360" s="364" t="s">
        <v>515</v>
      </c>
      <c r="E360" s="365">
        <v>10000</v>
      </c>
      <c r="F360" s="366">
        <v>0</v>
      </c>
      <c r="G360" s="367">
        <v>11561031</v>
      </c>
    </row>
    <row r="361" spans="1:7" ht="19.5" customHeight="1">
      <c r="A361" s="354">
        <v>358</v>
      </c>
      <c r="B361" s="355"/>
      <c r="C361" s="356">
        <v>42355</v>
      </c>
      <c r="D361" s="357" t="s">
        <v>516</v>
      </c>
      <c r="E361" s="359">
        <v>0</v>
      </c>
      <c r="F361" s="358">
        <v>823090</v>
      </c>
      <c r="G361" s="360">
        <v>10737941</v>
      </c>
    </row>
    <row r="362" spans="1:7" ht="19.5" customHeight="1">
      <c r="A362" s="361">
        <v>359</v>
      </c>
      <c r="B362" s="362"/>
      <c r="C362" s="363">
        <v>42359</v>
      </c>
      <c r="D362" s="364" t="s">
        <v>517</v>
      </c>
      <c r="E362" s="366">
        <v>0</v>
      </c>
      <c r="F362" s="365">
        <v>40000</v>
      </c>
      <c r="G362" s="367">
        <v>10697941</v>
      </c>
    </row>
    <row r="363" spans="1:7" ht="19.5" customHeight="1">
      <c r="A363" s="354">
        <v>360</v>
      </c>
      <c r="B363" s="355"/>
      <c r="C363" s="356">
        <v>42359</v>
      </c>
      <c r="D363" s="357" t="s">
        <v>515</v>
      </c>
      <c r="E363" s="358">
        <v>10000</v>
      </c>
      <c r="F363" s="359">
        <v>0</v>
      </c>
      <c r="G363" s="360">
        <v>10707941</v>
      </c>
    </row>
    <row r="364" spans="1:7" ht="19.5" customHeight="1">
      <c r="A364" s="361">
        <v>361</v>
      </c>
      <c r="B364" s="362"/>
      <c r="C364" s="363">
        <v>42360</v>
      </c>
      <c r="D364" s="364" t="s">
        <v>518</v>
      </c>
      <c r="E364" s="366">
        <v>0</v>
      </c>
      <c r="F364" s="365">
        <v>54200</v>
      </c>
      <c r="G364" s="367">
        <v>10653741</v>
      </c>
    </row>
    <row r="365" spans="1:7" ht="19.5" customHeight="1">
      <c r="A365" s="354">
        <v>362</v>
      </c>
      <c r="B365" s="355" t="s">
        <v>395</v>
      </c>
      <c r="C365" s="356">
        <v>42361</v>
      </c>
      <c r="D365" s="357" t="s">
        <v>519</v>
      </c>
      <c r="E365" s="359">
        <v>0</v>
      </c>
      <c r="F365" s="358">
        <v>2600</v>
      </c>
      <c r="G365" s="360">
        <v>10651141</v>
      </c>
    </row>
    <row r="366" spans="1:7" ht="19.5" customHeight="1">
      <c r="A366" s="361">
        <v>363</v>
      </c>
      <c r="B366" s="362"/>
      <c r="C366" s="363">
        <v>42361</v>
      </c>
      <c r="D366" s="364" t="s">
        <v>520</v>
      </c>
      <c r="E366" s="366">
        <v>0</v>
      </c>
      <c r="F366" s="365">
        <v>14290</v>
      </c>
      <c r="G366" s="367">
        <v>10636851</v>
      </c>
    </row>
    <row r="367" spans="1:7" ht="19.5" customHeight="1">
      <c r="A367" s="354">
        <v>364</v>
      </c>
      <c r="B367" s="355"/>
      <c r="C367" s="356">
        <v>42361</v>
      </c>
      <c r="D367" s="357" t="s">
        <v>521</v>
      </c>
      <c r="E367" s="359">
        <v>0</v>
      </c>
      <c r="F367" s="358">
        <v>41250</v>
      </c>
      <c r="G367" s="360">
        <v>10595601</v>
      </c>
    </row>
    <row r="368" spans="1:7" ht="19.5" customHeight="1">
      <c r="A368" s="361">
        <v>365</v>
      </c>
      <c r="B368" s="362"/>
      <c r="C368" s="363">
        <v>42362</v>
      </c>
      <c r="D368" s="364" t="s">
        <v>522</v>
      </c>
      <c r="E368" s="366">
        <v>0</v>
      </c>
      <c r="F368" s="365">
        <v>2339000</v>
      </c>
      <c r="G368" s="367">
        <v>8256601</v>
      </c>
    </row>
    <row r="369" spans="1:7" ht="19.5" customHeight="1">
      <c r="A369" s="354">
        <v>366</v>
      </c>
      <c r="B369" s="355"/>
      <c r="C369" s="356">
        <v>42362</v>
      </c>
      <c r="D369" s="357" t="s">
        <v>286</v>
      </c>
      <c r="E369" s="359">
        <v>0</v>
      </c>
      <c r="F369" s="358">
        <v>120000</v>
      </c>
      <c r="G369" s="360">
        <v>8136601</v>
      </c>
    </row>
    <row r="370" spans="1:7" ht="19.5" customHeight="1">
      <c r="A370" s="361">
        <v>367</v>
      </c>
      <c r="B370" s="362"/>
      <c r="C370" s="363">
        <v>42362</v>
      </c>
      <c r="D370" s="364" t="s">
        <v>523</v>
      </c>
      <c r="E370" s="366">
        <v>0</v>
      </c>
      <c r="F370" s="365">
        <v>261560</v>
      </c>
      <c r="G370" s="367">
        <v>7875041</v>
      </c>
    </row>
    <row r="371" spans="1:7" ht="19.5" customHeight="1">
      <c r="A371" s="354">
        <v>368</v>
      </c>
      <c r="B371" s="355"/>
      <c r="C371" s="356">
        <v>42362</v>
      </c>
      <c r="D371" s="357" t="s">
        <v>524</v>
      </c>
      <c r="E371" s="359">
        <v>0</v>
      </c>
      <c r="F371" s="358">
        <v>204917</v>
      </c>
      <c r="G371" s="360">
        <v>7670124</v>
      </c>
    </row>
    <row r="372" spans="1:7" ht="19.5" customHeight="1">
      <c r="A372" s="361">
        <v>369</v>
      </c>
      <c r="B372" s="362"/>
      <c r="C372" s="363">
        <v>42362</v>
      </c>
      <c r="D372" s="364" t="s">
        <v>525</v>
      </c>
      <c r="E372" s="366">
        <v>0</v>
      </c>
      <c r="F372" s="365">
        <v>1563850</v>
      </c>
      <c r="G372" s="367">
        <v>6106274</v>
      </c>
    </row>
    <row r="373" spans="1:7" ht="19.5" customHeight="1">
      <c r="A373" s="354">
        <v>370</v>
      </c>
      <c r="B373" s="355"/>
      <c r="C373" s="356">
        <v>42362</v>
      </c>
      <c r="D373" s="357" t="s">
        <v>526</v>
      </c>
      <c r="E373" s="359">
        <v>0</v>
      </c>
      <c r="F373" s="358">
        <v>164530</v>
      </c>
      <c r="G373" s="360">
        <v>5941744</v>
      </c>
    </row>
    <row r="374" spans="1:7" ht="19.5" customHeight="1">
      <c r="A374" s="361">
        <v>371</v>
      </c>
      <c r="B374" s="362"/>
      <c r="C374" s="363">
        <v>42362</v>
      </c>
      <c r="D374" s="364" t="s">
        <v>527</v>
      </c>
      <c r="E374" s="366">
        <v>0</v>
      </c>
      <c r="F374" s="365">
        <v>130321</v>
      </c>
      <c r="G374" s="367">
        <v>5811423</v>
      </c>
    </row>
    <row r="375" spans="1:7" ht="19.5" customHeight="1">
      <c r="A375" s="354">
        <v>372</v>
      </c>
      <c r="B375" s="355"/>
      <c r="C375" s="356">
        <v>42362</v>
      </c>
      <c r="D375" s="357" t="s">
        <v>528</v>
      </c>
      <c r="E375" s="359">
        <v>0</v>
      </c>
      <c r="F375" s="358">
        <v>23048</v>
      </c>
      <c r="G375" s="360">
        <v>5788375</v>
      </c>
    </row>
    <row r="376" spans="1:7" ht="19.5" customHeight="1">
      <c r="A376" s="361">
        <v>373</v>
      </c>
      <c r="B376" s="362"/>
      <c r="C376" s="363">
        <v>42362</v>
      </c>
      <c r="D376" s="364" t="s">
        <v>528</v>
      </c>
      <c r="E376" s="366">
        <v>0</v>
      </c>
      <c r="F376" s="365">
        <v>416952</v>
      </c>
      <c r="G376" s="367">
        <v>5371423</v>
      </c>
    </row>
    <row r="377" spans="1:7" ht="19.5" customHeight="1">
      <c r="A377" s="354">
        <v>374</v>
      </c>
      <c r="B377" s="373"/>
      <c r="C377" s="356">
        <v>42362</v>
      </c>
      <c r="D377" s="357" t="s">
        <v>529</v>
      </c>
      <c r="E377" s="359">
        <v>0</v>
      </c>
      <c r="F377" s="358">
        <v>78740</v>
      </c>
      <c r="G377" s="360">
        <v>5292683</v>
      </c>
    </row>
    <row r="378" spans="1:7" ht="19.5" customHeight="1">
      <c r="A378" s="361">
        <v>375</v>
      </c>
      <c r="B378" s="362"/>
      <c r="C378" s="363">
        <v>42362</v>
      </c>
      <c r="D378" s="364" t="s">
        <v>530</v>
      </c>
      <c r="E378" s="366">
        <v>0</v>
      </c>
      <c r="F378" s="365">
        <v>43000</v>
      </c>
      <c r="G378" s="367">
        <v>5249683</v>
      </c>
    </row>
    <row r="379" spans="1:7" ht="19.5" customHeight="1">
      <c r="A379" s="354">
        <v>376</v>
      </c>
      <c r="B379" s="355"/>
      <c r="C379" s="356">
        <v>42365</v>
      </c>
      <c r="D379" s="357" t="s">
        <v>531</v>
      </c>
      <c r="E379" s="358">
        <v>2258</v>
      </c>
      <c r="F379" s="359">
        <v>0</v>
      </c>
      <c r="G379" s="360">
        <v>5251941</v>
      </c>
    </row>
    <row r="380" spans="1:7" ht="19.5" customHeight="1">
      <c r="A380" s="361">
        <v>377</v>
      </c>
      <c r="B380" s="362"/>
      <c r="C380" s="363">
        <v>42365</v>
      </c>
      <c r="D380" s="364" t="s">
        <v>531</v>
      </c>
      <c r="E380" s="365">
        <v>1346</v>
      </c>
      <c r="F380" s="366">
        <v>0</v>
      </c>
      <c r="G380" s="367">
        <v>5253287</v>
      </c>
    </row>
    <row r="381" spans="1:7" ht="19.5" customHeight="1">
      <c r="A381" s="354">
        <v>378</v>
      </c>
      <c r="B381" s="355" t="s">
        <v>395</v>
      </c>
      <c r="C381" s="356">
        <v>42365</v>
      </c>
      <c r="D381" s="357" t="s">
        <v>234</v>
      </c>
      <c r="E381" s="358">
        <v>2207</v>
      </c>
      <c r="F381" s="359">
        <v>0</v>
      </c>
      <c r="G381" s="360">
        <v>5255494</v>
      </c>
    </row>
    <row r="382" spans="1:7" ht="19.5" customHeight="1">
      <c r="A382" s="361">
        <v>379</v>
      </c>
      <c r="B382" s="362"/>
      <c r="C382" s="363">
        <v>42365</v>
      </c>
      <c r="D382" s="364" t="s">
        <v>234</v>
      </c>
      <c r="E382" s="365">
        <v>1147</v>
      </c>
      <c r="F382" s="366">
        <v>0</v>
      </c>
      <c r="G382" s="367">
        <v>5256641</v>
      </c>
    </row>
    <row r="383" spans="1:7" ht="19.5" customHeight="1">
      <c r="A383" s="354">
        <v>380</v>
      </c>
      <c r="B383" s="355"/>
      <c r="C383" s="356">
        <v>42365</v>
      </c>
      <c r="D383" s="357" t="s">
        <v>234</v>
      </c>
      <c r="E383" s="359">
        <v>52</v>
      </c>
      <c r="F383" s="359">
        <v>0</v>
      </c>
      <c r="G383" s="360">
        <v>5256693</v>
      </c>
    </row>
    <row r="384" spans="1:7" ht="19.5" customHeight="1">
      <c r="A384" s="361">
        <v>381</v>
      </c>
      <c r="B384" s="362"/>
      <c r="C384" s="363">
        <v>42366</v>
      </c>
      <c r="D384" s="364" t="s">
        <v>515</v>
      </c>
      <c r="E384" s="365">
        <v>10000</v>
      </c>
      <c r="F384" s="366">
        <v>0</v>
      </c>
      <c r="G384" s="367">
        <v>5266693</v>
      </c>
    </row>
    <row r="385" spans="1:7" ht="19.5" customHeight="1">
      <c r="A385" s="354">
        <v>382</v>
      </c>
      <c r="B385" s="355"/>
      <c r="C385" s="356">
        <v>42367</v>
      </c>
      <c r="D385" s="357" t="s">
        <v>532</v>
      </c>
      <c r="E385" s="358">
        <v>154000</v>
      </c>
      <c r="F385" s="359">
        <v>0</v>
      </c>
      <c r="G385" s="360">
        <v>5420693</v>
      </c>
    </row>
    <row r="386" spans="1:7" ht="19.5" customHeight="1">
      <c r="A386" s="361">
        <v>383</v>
      </c>
      <c r="B386" s="368"/>
      <c r="C386" s="363">
        <v>42369</v>
      </c>
      <c r="D386" s="364" t="s">
        <v>515</v>
      </c>
      <c r="E386" s="365">
        <v>200000</v>
      </c>
      <c r="F386" s="366">
        <v>0</v>
      </c>
      <c r="G386" s="367">
        <v>5620693</v>
      </c>
    </row>
    <row r="387" spans="1:7" ht="19.5" customHeight="1">
      <c r="A387" s="354">
        <v>384</v>
      </c>
      <c r="B387" s="369" t="s">
        <v>533</v>
      </c>
      <c r="C387" s="354"/>
      <c r="D387" s="357"/>
      <c r="E387" s="370">
        <v>77379359</v>
      </c>
      <c r="F387" s="370">
        <v>71758666</v>
      </c>
      <c r="G387" s="371"/>
    </row>
    <row r="388" spans="1:7" ht="19.5" customHeight="1">
      <c r="A388" s="361">
        <v>385</v>
      </c>
      <c r="B388" s="362"/>
      <c r="C388" s="363">
        <v>42020</v>
      </c>
      <c r="D388" s="364" t="s">
        <v>280</v>
      </c>
      <c r="E388" s="365">
        <v>36200</v>
      </c>
      <c r="F388" s="366">
        <v>0</v>
      </c>
      <c r="G388" s="367">
        <v>36200</v>
      </c>
    </row>
    <row r="389" spans="1:7" ht="19.5" customHeight="1">
      <c r="A389" s="354">
        <v>386</v>
      </c>
      <c r="B389" s="355"/>
      <c r="C389" s="356">
        <v>42020</v>
      </c>
      <c r="D389" s="357" t="s">
        <v>280</v>
      </c>
      <c r="E389" s="358">
        <v>46700</v>
      </c>
      <c r="F389" s="359">
        <v>0</v>
      </c>
      <c r="G389" s="360">
        <v>82900</v>
      </c>
    </row>
    <row r="390" spans="1:7" ht="19.5" customHeight="1">
      <c r="A390" s="361">
        <v>387</v>
      </c>
      <c r="B390" s="362"/>
      <c r="C390" s="363">
        <v>42024</v>
      </c>
      <c r="D390" s="364" t="s">
        <v>282</v>
      </c>
      <c r="E390" s="365">
        <v>35300</v>
      </c>
      <c r="F390" s="366">
        <v>0</v>
      </c>
      <c r="G390" s="367">
        <v>118200</v>
      </c>
    </row>
    <row r="391" spans="1:7" ht="19.5" customHeight="1">
      <c r="A391" s="354">
        <v>388</v>
      </c>
      <c r="B391" s="355"/>
      <c r="C391" s="356">
        <v>42026</v>
      </c>
      <c r="D391" s="357" t="s">
        <v>280</v>
      </c>
      <c r="E391" s="358">
        <v>39900</v>
      </c>
      <c r="F391" s="359">
        <v>0</v>
      </c>
      <c r="G391" s="360">
        <v>158100</v>
      </c>
    </row>
    <row r="392" spans="1:7" ht="19.5" customHeight="1">
      <c r="A392" s="361">
        <v>389</v>
      </c>
      <c r="B392" s="362"/>
      <c r="C392" s="363">
        <v>42032</v>
      </c>
      <c r="D392" s="364" t="s">
        <v>280</v>
      </c>
      <c r="E392" s="365">
        <v>34200</v>
      </c>
      <c r="F392" s="366">
        <v>0</v>
      </c>
      <c r="G392" s="367">
        <v>192300</v>
      </c>
    </row>
    <row r="393" spans="1:7" ht="19.5" customHeight="1">
      <c r="A393" s="354">
        <v>390</v>
      </c>
      <c r="B393" s="355"/>
      <c r="C393" s="356">
        <v>42039</v>
      </c>
      <c r="D393" s="357" t="s">
        <v>301</v>
      </c>
      <c r="E393" s="358">
        <v>40400</v>
      </c>
      <c r="F393" s="359">
        <v>0</v>
      </c>
      <c r="G393" s="360">
        <v>232700</v>
      </c>
    </row>
    <row r="394" spans="1:7" ht="19.5" customHeight="1">
      <c r="A394" s="361">
        <v>391</v>
      </c>
      <c r="B394" s="362"/>
      <c r="C394" s="363">
        <v>42039</v>
      </c>
      <c r="D394" s="364" t="s">
        <v>301</v>
      </c>
      <c r="E394" s="365">
        <v>40700</v>
      </c>
      <c r="F394" s="366">
        <v>0</v>
      </c>
      <c r="G394" s="367">
        <v>273400</v>
      </c>
    </row>
    <row r="395" spans="1:7" ht="19.5" customHeight="1">
      <c r="A395" s="354">
        <v>392</v>
      </c>
      <c r="B395" s="355" t="s">
        <v>534</v>
      </c>
      <c r="C395" s="356">
        <v>42046</v>
      </c>
      <c r="D395" s="357" t="s">
        <v>303</v>
      </c>
      <c r="E395" s="358">
        <v>38100</v>
      </c>
      <c r="F395" s="359">
        <v>0</v>
      </c>
      <c r="G395" s="360">
        <v>311500</v>
      </c>
    </row>
    <row r="396" spans="1:7" ht="19.5" customHeight="1">
      <c r="A396" s="361">
        <v>393</v>
      </c>
      <c r="B396" s="362"/>
      <c r="C396" s="363">
        <v>42046</v>
      </c>
      <c r="D396" s="364" t="s">
        <v>301</v>
      </c>
      <c r="E396" s="365">
        <v>37800</v>
      </c>
      <c r="F396" s="366">
        <v>0</v>
      </c>
      <c r="G396" s="367">
        <v>349300</v>
      </c>
    </row>
    <row r="397" spans="1:7" ht="19.5" customHeight="1">
      <c r="A397" s="354">
        <v>394</v>
      </c>
      <c r="B397" s="355"/>
      <c r="C397" s="356">
        <v>42048</v>
      </c>
      <c r="D397" s="357" t="s">
        <v>301</v>
      </c>
      <c r="E397" s="358">
        <v>43100</v>
      </c>
      <c r="F397" s="359">
        <v>0</v>
      </c>
      <c r="G397" s="360">
        <v>392400</v>
      </c>
    </row>
    <row r="398" spans="1:7" ht="19.5" customHeight="1">
      <c r="A398" s="361">
        <v>395</v>
      </c>
      <c r="B398" s="362"/>
      <c r="C398" s="363">
        <v>42059</v>
      </c>
      <c r="D398" s="364" t="s">
        <v>310</v>
      </c>
      <c r="E398" s="365">
        <v>28500</v>
      </c>
      <c r="F398" s="366">
        <v>0</v>
      </c>
      <c r="G398" s="367">
        <v>420900</v>
      </c>
    </row>
    <row r="399" spans="1:7" ht="19.5" customHeight="1">
      <c r="A399" s="354">
        <v>396</v>
      </c>
      <c r="B399" s="355"/>
      <c r="C399" s="356">
        <v>42059</v>
      </c>
      <c r="D399" s="357" t="s">
        <v>310</v>
      </c>
      <c r="E399" s="358">
        <v>32700</v>
      </c>
      <c r="F399" s="359">
        <v>0</v>
      </c>
      <c r="G399" s="360">
        <v>453600</v>
      </c>
    </row>
    <row r="400" spans="1:7" ht="19.5" customHeight="1">
      <c r="A400" s="361">
        <v>397</v>
      </c>
      <c r="B400" s="362"/>
      <c r="C400" s="363">
        <v>42062</v>
      </c>
      <c r="D400" s="364" t="s">
        <v>310</v>
      </c>
      <c r="E400" s="365">
        <v>39600</v>
      </c>
      <c r="F400" s="366">
        <v>0</v>
      </c>
      <c r="G400" s="367">
        <v>493200</v>
      </c>
    </row>
    <row r="401" spans="1:7" ht="19.5" customHeight="1">
      <c r="A401" s="354">
        <v>398</v>
      </c>
      <c r="B401" s="355"/>
      <c r="C401" s="356">
        <v>42072</v>
      </c>
      <c r="D401" s="357" t="s">
        <v>301</v>
      </c>
      <c r="E401" s="358">
        <v>46500</v>
      </c>
      <c r="F401" s="359">
        <v>0</v>
      </c>
      <c r="G401" s="360">
        <v>539700</v>
      </c>
    </row>
    <row r="402" spans="1:7" ht="19.5" customHeight="1">
      <c r="A402" s="361">
        <v>399</v>
      </c>
      <c r="B402" s="362"/>
      <c r="C402" s="363">
        <v>42072</v>
      </c>
      <c r="D402" s="364" t="s">
        <v>301</v>
      </c>
      <c r="E402" s="365">
        <v>47000</v>
      </c>
      <c r="F402" s="366">
        <v>0</v>
      </c>
      <c r="G402" s="367">
        <v>586700</v>
      </c>
    </row>
    <row r="403" spans="1:7" ht="19.5" customHeight="1">
      <c r="A403" s="354">
        <v>400</v>
      </c>
      <c r="B403" s="355"/>
      <c r="C403" s="356">
        <v>42073</v>
      </c>
      <c r="D403" s="357" t="s">
        <v>301</v>
      </c>
      <c r="E403" s="358">
        <v>44300</v>
      </c>
      <c r="F403" s="359">
        <v>0</v>
      </c>
      <c r="G403" s="360">
        <v>631000</v>
      </c>
    </row>
    <row r="404" spans="1:7" ht="19.5" customHeight="1">
      <c r="A404" s="361">
        <v>401</v>
      </c>
      <c r="B404" s="368"/>
      <c r="C404" s="363">
        <v>42083</v>
      </c>
      <c r="D404" s="364" t="s">
        <v>329</v>
      </c>
      <c r="E404" s="365">
        <v>46800</v>
      </c>
      <c r="F404" s="366">
        <v>0</v>
      </c>
      <c r="G404" s="367">
        <v>677800</v>
      </c>
    </row>
    <row r="405" spans="1:7" ht="19.5" customHeight="1">
      <c r="A405" s="354">
        <v>402</v>
      </c>
      <c r="B405" s="355"/>
      <c r="C405" s="356">
        <v>42083</v>
      </c>
      <c r="D405" s="357" t="s">
        <v>301</v>
      </c>
      <c r="E405" s="358">
        <v>50800</v>
      </c>
      <c r="F405" s="359">
        <v>0</v>
      </c>
      <c r="G405" s="360">
        <v>728600</v>
      </c>
    </row>
    <row r="406" spans="1:7" ht="19.5" customHeight="1">
      <c r="A406" s="361">
        <v>403</v>
      </c>
      <c r="B406" s="362"/>
      <c r="C406" s="363">
        <v>42083</v>
      </c>
      <c r="D406" s="364" t="s">
        <v>301</v>
      </c>
      <c r="E406" s="365">
        <v>51700</v>
      </c>
      <c r="F406" s="366">
        <v>0</v>
      </c>
      <c r="G406" s="367">
        <v>780300</v>
      </c>
    </row>
    <row r="407" spans="1:7" ht="19.5" customHeight="1">
      <c r="A407" s="354">
        <v>404</v>
      </c>
      <c r="B407" s="355"/>
      <c r="C407" s="356">
        <v>42088</v>
      </c>
      <c r="D407" s="357" t="s">
        <v>301</v>
      </c>
      <c r="E407" s="358">
        <v>52400</v>
      </c>
      <c r="F407" s="359">
        <v>0</v>
      </c>
      <c r="G407" s="360">
        <v>832700</v>
      </c>
    </row>
    <row r="408" spans="1:7" ht="19.5" customHeight="1">
      <c r="A408" s="361">
        <v>405</v>
      </c>
      <c r="B408" s="362"/>
      <c r="C408" s="363">
        <v>42094</v>
      </c>
      <c r="D408" s="364" t="s">
        <v>301</v>
      </c>
      <c r="E408" s="365">
        <v>50100</v>
      </c>
      <c r="F408" s="366">
        <v>0</v>
      </c>
      <c r="G408" s="367">
        <v>882800</v>
      </c>
    </row>
    <row r="409" spans="1:7" ht="19.5" customHeight="1">
      <c r="A409" s="354">
        <v>406</v>
      </c>
      <c r="B409" s="355"/>
      <c r="C409" s="356">
        <v>42094</v>
      </c>
      <c r="D409" s="357" t="s">
        <v>301</v>
      </c>
      <c r="E409" s="358">
        <v>38400</v>
      </c>
      <c r="F409" s="359">
        <v>0</v>
      </c>
      <c r="G409" s="360">
        <v>921200</v>
      </c>
    </row>
    <row r="410" spans="1:7" ht="19.5" customHeight="1">
      <c r="A410" s="361">
        <v>407</v>
      </c>
      <c r="B410" s="362"/>
      <c r="C410" s="363">
        <v>42102</v>
      </c>
      <c r="D410" s="364" t="s">
        <v>301</v>
      </c>
      <c r="E410" s="365">
        <v>39500</v>
      </c>
      <c r="F410" s="366">
        <v>0</v>
      </c>
      <c r="G410" s="367">
        <v>960700</v>
      </c>
    </row>
    <row r="411" spans="1:7" ht="19.5" customHeight="1">
      <c r="A411" s="354">
        <v>408</v>
      </c>
      <c r="B411" s="355"/>
      <c r="C411" s="356">
        <v>42102</v>
      </c>
      <c r="D411" s="357" t="s">
        <v>301</v>
      </c>
      <c r="E411" s="358">
        <v>42000</v>
      </c>
      <c r="F411" s="359">
        <v>0</v>
      </c>
      <c r="G411" s="360">
        <v>1002700</v>
      </c>
    </row>
    <row r="412" spans="1:7" ht="19.5" customHeight="1">
      <c r="A412" s="361">
        <v>409</v>
      </c>
      <c r="B412" s="362"/>
      <c r="C412" s="363">
        <v>42109</v>
      </c>
      <c r="D412" s="364" t="s">
        <v>301</v>
      </c>
      <c r="E412" s="365">
        <v>36800</v>
      </c>
      <c r="F412" s="366">
        <v>0</v>
      </c>
      <c r="G412" s="367">
        <v>1039500</v>
      </c>
    </row>
    <row r="413" spans="1:7" ht="19.5" customHeight="1">
      <c r="A413" s="354">
        <v>410</v>
      </c>
      <c r="B413" s="355"/>
      <c r="C413" s="356">
        <v>42109</v>
      </c>
      <c r="D413" s="357" t="s">
        <v>301</v>
      </c>
      <c r="E413" s="358">
        <v>41100</v>
      </c>
      <c r="F413" s="359">
        <v>0</v>
      </c>
      <c r="G413" s="360">
        <v>1080600</v>
      </c>
    </row>
    <row r="414" spans="1:7" ht="19.5" customHeight="1">
      <c r="A414" s="361">
        <v>411</v>
      </c>
      <c r="B414" s="362"/>
      <c r="C414" s="363">
        <v>42111</v>
      </c>
      <c r="D414" s="364" t="s">
        <v>301</v>
      </c>
      <c r="E414" s="365">
        <v>44700</v>
      </c>
      <c r="F414" s="366">
        <v>0</v>
      </c>
      <c r="G414" s="367">
        <v>1125300</v>
      </c>
    </row>
    <row r="415" spans="1:7" ht="19.5" customHeight="1">
      <c r="A415" s="354">
        <v>412</v>
      </c>
      <c r="B415" s="355" t="s">
        <v>534</v>
      </c>
      <c r="C415" s="356">
        <v>42118</v>
      </c>
      <c r="D415" s="357" t="s">
        <v>301</v>
      </c>
      <c r="E415" s="358">
        <v>42900</v>
      </c>
      <c r="F415" s="359">
        <v>0</v>
      </c>
      <c r="G415" s="360">
        <v>1168200</v>
      </c>
    </row>
    <row r="416" spans="1:7" ht="19.5" customHeight="1">
      <c r="A416" s="361">
        <v>413</v>
      </c>
      <c r="B416" s="362"/>
      <c r="C416" s="363">
        <v>42118</v>
      </c>
      <c r="D416" s="364" t="s">
        <v>329</v>
      </c>
      <c r="E416" s="365">
        <v>42300</v>
      </c>
      <c r="F416" s="366">
        <v>0</v>
      </c>
      <c r="G416" s="367">
        <v>1210500</v>
      </c>
    </row>
    <row r="417" spans="1:7" ht="19.5" customHeight="1">
      <c r="A417" s="354">
        <v>414</v>
      </c>
      <c r="B417" s="355"/>
      <c r="C417" s="356">
        <v>42131</v>
      </c>
      <c r="D417" s="357" t="s">
        <v>301</v>
      </c>
      <c r="E417" s="358">
        <v>41200</v>
      </c>
      <c r="F417" s="359">
        <v>0</v>
      </c>
      <c r="G417" s="360">
        <v>1251700</v>
      </c>
    </row>
    <row r="418" spans="1:7" ht="19.5" customHeight="1">
      <c r="A418" s="361">
        <v>415</v>
      </c>
      <c r="B418" s="362"/>
      <c r="C418" s="363">
        <v>42131</v>
      </c>
      <c r="D418" s="364" t="s">
        <v>301</v>
      </c>
      <c r="E418" s="365">
        <v>44800</v>
      </c>
      <c r="F418" s="366">
        <v>0</v>
      </c>
      <c r="G418" s="367">
        <v>1296500</v>
      </c>
    </row>
    <row r="419" spans="1:7" ht="19.5" customHeight="1">
      <c r="A419" s="354">
        <v>416</v>
      </c>
      <c r="B419" s="355"/>
      <c r="C419" s="356">
        <v>42131</v>
      </c>
      <c r="D419" s="357" t="s">
        <v>301</v>
      </c>
      <c r="E419" s="358">
        <v>39700</v>
      </c>
      <c r="F419" s="359">
        <v>0</v>
      </c>
      <c r="G419" s="360">
        <v>1336200</v>
      </c>
    </row>
    <row r="420" spans="1:7" ht="19.5" customHeight="1">
      <c r="A420" s="361">
        <v>417</v>
      </c>
      <c r="B420" s="362"/>
      <c r="C420" s="363">
        <v>42132</v>
      </c>
      <c r="D420" s="364" t="s">
        <v>301</v>
      </c>
      <c r="E420" s="365">
        <v>48500</v>
      </c>
      <c r="F420" s="366">
        <v>0</v>
      </c>
      <c r="G420" s="367">
        <v>1384700</v>
      </c>
    </row>
    <row r="421" spans="1:7" ht="19.5" customHeight="1">
      <c r="A421" s="354">
        <v>418</v>
      </c>
      <c r="B421" s="355"/>
      <c r="C421" s="356">
        <v>42136</v>
      </c>
      <c r="D421" s="357" t="s">
        <v>329</v>
      </c>
      <c r="E421" s="358">
        <v>40200</v>
      </c>
      <c r="F421" s="359">
        <v>0</v>
      </c>
      <c r="G421" s="360">
        <v>1424900</v>
      </c>
    </row>
    <row r="422" spans="1:7" ht="19.5" customHeight="1">
      <c r="A422" s="361">
        <v>419</v>
      </c>
      <c r="B422" s="362"/>
      <c r="C422" s="363">
        <v>42142</v>
      </c>
      <c r="D422" s="364" t="s">
        <v>301</v>
      </c>
      <c r="E422" s="365">
        <v>39900</v>
      </c>
      <c r="F422" s="366">
        <v>0</v>
      </c>
      <c r="G422" s="367">
        <v>1464800</v>
      </c>
    </row>
    <row r="423" spans="1:7" ht="19.5" customHeight="1">
      <c r="A423" s="354">
        <v>420</v>
      </c>
      <c r="B423" s="355"/>
      <c r="C423" s="356">
        <v>42145</v>
      </c>
      <c r="D423" s="357" t="s">
        <v>329</v>
      </c>
      <c r="E423" s="358">
        <v>50600</v>
      </c>
      <c r="F423" s="359">
        <v>0</v>
      </c>
      <c r="G423" s="360">
        <v>1515400</v>
      </c>
    </row>
    <row r="424" spans="1:7" ht="19.5" customHeight="1">
      <c r="A424" s="361">
        <v>421</v>
      </c>
      <c r="B424" s="362"/>
      <c r="C424" s="363">
        <v>42150</v>
      </c>
      <c r="D424" s="364" t="s">
        <v>301</v>
      </c>
      <c r="E424" s="365">
        <v>37400</v>
      </c>
      <c r="F424" s="366">
        <v>0</v>
      </c>
      <c r="G424" s="367">
        <v>1552800</v>
      </c>
    </row>
    <row r="425" spans="1:7" ht="19.5" customHeight="1">
      <c r="A425" s="354">
        <v>422</v>
      </c>
      <c r="B425" s="355"/>
      <c r="C425" s="356">
        <v>42157</v>
      </c>
      <c r="D425" s="357" t="s">
        <v>301</v>
      </c>
      <c r="E425" s="358">
        <v>43900</v>
      </c>
      <c r="F425" s="359">
        <v>0</v>
      </c>
      <c r="G425" s="360">
        <v>1596700</v>
      </c>
    </row>
    <row r="426" spans="1:7" ht="19.5" customHeight="1">
      <c r="A426" s="361">
        <v>423</v>
      </c>
      <c r="B426" s="362"/>
      <c r="C426" s="363">
        <v>42157</v>
      </c>
      <c r="D426" s="364" t="s">
        <v>301</v>
      </c>
      <c r="E426" s="365">
        <v>39100</v>
      </c>
      <c r="F426" s="366">
        <v>0</v>
      </c>
      <c r="G426" s="367">
        <v>1635800</v>
      </c>
    </row>
    <row r="427" spans="1:7" ht="19.5" customHeight="1">
      <c r="A427" s="354">
        <v>424</v>
      </c>
      <c r="B427" s="355"/>
      <c r="C427" s="356">
        <v>42165</v>
      </c>
      <c r="D427" s="357" t="s">
        <v>329</v>
      </c>
      <c r="E427" s="358">
        <v>43700</v>
      </c>
      <c r="F427" s="359">
        <v>0</v>
      </c>
      <c r="G427" s="360">
        <v>1679500</v>
      </c>
    </row>
    <row r="428" spans="1:7" ht="19.5" customHeight="1">
      <c r="A428" s="361">
        <v>425</v>
      </c>
      <c r="B428" s="362"/>
      <c r="C428" s="363">
        <v>42165</v>
      </c>
      <c r="D428" s="364" t="s">
        <v>329</v>
      </c>
      <c r="E428" s="365">
        <v>45400</v>
      </c>
      <c r="F428" s="366">
        <v>0</v>
      </c>
      <c r="G428" s="367">
        <v>1724900</v>
      </c>
    </row>
    <row r="429" spans="1:7" ht="19.5" customHeight="1">
      <c r="A429" s="354">
        <v>426</v>
      </c>
      <c r="B429" s="355"/>
      <c r="C429" s="356">
        <v>42171</v>
      </c>
      <c r="D429" s="357" t="s">
        <v>329</v>
      </c>
      <c r="E429" s="358">
        <v>35400</v>
      </c>
      <c r="F429" s="359">
        <v>0</v>
      </c>
      <c r="G429" s="360">
        <v>1760300</v>
      </c>
    </row>
    <row r="430" spans="1:7" ht="19.5" customHeight="1">
      <c r="A430" s="361">
        <v>427</v>
      </c>
      <c r="B430" s="362"/>
      <c r="C430" s="363">
        <v>42171</v>
      </c>
      <c r="D430" s="364" t="s">
        <v>301</v>
      </c>
      <c r="E430" s="365">
        <v>24400</v>
      </c>
      <c r="F430" s="366">
        <v>0</v>
      </c>
      <c r="G430" s="367">
        <v>1784700</v>
      </c>
    </row>
    <row r="431" spans="1:7" ht="19.5" customHeight="1">
      <c r="A431" s="354">
        <v>428</v>
      </c>
      <c r="B431" s="373"/>
      <c r="C431" s="356">
        <v>42178</v>
      </c>
      <c r="D431" s="357" t="s">
        <v>301</v>
      </c>
      <c r="E431" s="358">
        <v>38900</v>
      </c>
      <c r="F431" s="359">
        <v>0</v>
      </c>
      <c r="G431" s="360">
        <v>1823600</v>
      </c>
    </row>
    <row r="432" spans="1:7" ht="19.5" customHeight="1">
      <c r="A432" s="361">
        <v>429</v>
      </c>
      <c r="B432" s="362"/>
      <c r="C432" s="363">
        <v>42178</v>
      </c>
      <c r="D432" s="364" t="s">
        <v>301</v>
      </c>
      <c r="E432" s="365">
        <v>38400</v>
      </c>
      <c r="F432" s="366">
        <v>0</v>
      </c>
      <c r="G432" s="367">
        <v>1862000</v>
      </c>
    </row>
    <row r="433" spans="1:7" ht="19.5" customHeight="1">
      <c r="A433" s="354">
        <v>430</v>
      </c>
      <c r="B433" s="355"/>
      <c r="C433" s="356">
        <v>42194</v>
      </c>
      <c r="D433" s="357" t="s">
        <v>301</v>
      </c>
      <c r="E433" s="358">
        <v>50900</v>
      </c>
      <c r="F433" s="359">
        <v>0</v>
      </c>
      <c r="G433" s="360">
        <v>1912900</v>
      </c>
    </row>
    <row r="434" spans="1:7" ht="19.5" customHeight="1">
      <c r="A434" s="361">
        <v>431</v>
      </c>
      <c r="B434" s="362"/>
      <c r="C434" s="363">
        <v>42194</v>
      </c>
      <c r="D434" s="364" t="s">
        <v>301</v>
      </c>
      <c r="E434" s="365">
        <v>45200</v>
      </c>
      <c r="F434" s="366">
        <v>0</v>
      </c>
      <c r="G434" s="367">
        <v>1958100</v>
      </c>
    </row>
    <row r="435" spans="1:7" ht="19.5" customHeight="1">
      <c r="A435" s="354">
        <v>432</v>
      </c>
      <c r="B435" s="355"/>
      <c r="C435" s="356">
        <v>42194</v>
      </c>
      <c r="D435" s="357" t="s">
        <v>301</v>
      </c>
      <c r="E435" s="358">
        <v>42700</v>
      </c>
      <c r="F435" s="359">
        <v>0</v>
      </c>
      <c r="G435" s="360">
        <v>2000800</v>
      </c>
    </row>
    <row r="436" spans="1:7" ht="19.5" customHeight="1">
      <c r="A436" s="361">
        <v>433</v>
      </c>
      <c r="B436" s="362"/>
      <c r="C436" s="363">
        <v>42194</v>
      </c>
      <c r="D436" s="364" t="s">
        <v>301</v>
      </c>
      <c r="E436" s="365">
        <v>40600</v>
      </c>
      <c r="F436" s="366">
        <v>0</v>
      </c>
      <c r="G436" s="367">
        <v>2041400</v>
      </c>
    </row>
    <row r="437" spans="1:7" ht="19.5" customHeight="1">
      <c r="A437" s="354">
        <v>434</v>
      </c>
      <c r="B437" s="355"/>
      <c r="C437" s="356">
        <v>42198</v>
      </c>
      <c r="D437" s="357" t="s">
        <v>301</v>
      </c>
      <c r="E437" s="358">
        <v>54200</v>
      </c>
      <c r="F437" s="359">
        <v>0</v>
      </c>
      <c r="G437" s="360">
        <v>2095600</v>
      </c>
    </row>
    <row r="438" spans="1:7" ht="19.5" customHeight="1">
      <c r="A438" s="361">
        <v>435</v>
      </c>
      <c r="B438" s="362"/>
      <c r="C438" s="363">
        <v>42206</v>
      </c>
      <c r="D438" s="364" t="s">
        <v>301</v>
      </c>
      <c r="E438" s="365">
        <v>31100</v>
      </c>
      <c r="F438" s="366">
        <v>0</v>
      </c>
      <c r="G438" s="367">
        <v>2126700</v>
      </c>
    </row>
    <row r="439" spans="1:7" ht="19.5" customHeight="1">
      <c r="A439" s="354">
        <v>436</v>
      </c>
      <c r="B439" s="355"/>
      <c r="C439" s="356">
        <v>42206</v>
      </c>
      <c r="D439" s="357" t="s">
        <v>301</v>
      </c>
      <c r="E439" s="358">
        <v>44400</v>
      </c>
      <c r="F439" s="359">
        <v>0</v>
      </c>
      <c r="G439" s="360">
        <v>2171100</v>
      </c>
    </row>
    <row r="440" spans="1:7" ht="19.5" customHeight="1">
      <c r="A440" s="361">
        <v>437</v>
      </c>
      <c r="B440" s="362"/>
      <c r="C440" s="363">
        <v>42206</v>
      </c>
      <c r="D440" s="364" t="s">
        <v>301</v>
      </c>
      <c r="E440" s="365">
        <v>47900</v>
      </c>
      <c r="F440" s="366">
        <v>0</v>
      </c>
      <c r="G440" s="367">
        <v>2219000</v>
      </c>
    </row>
    <row r="441" spans="1:7" ht="19.5" customHeight="1">
      <c r="A441" s="354">
        <v>438</v>
      </c>
      <c r="B441" s="355" t="s">
        <v>534</v>
      </c>
      <c r="C441" s="356">
        <v>42209</v>
      </c>
      <c r="D441" s="357" t="s">
        <v>412</v>
      </c>
      <c r="E441" s="358">
        <v>32500</v>
      </c>
      <c r="F441" s="359">
        <v>0</v>
      </c>
      <c r="G441" s="360">
        <v>2251500</v>
      </c>
    </row>
    <row r="442" spans="1:7" ht="19.5" customHeight="1">
      <c r="A442" s="361">
        <v>439</v>
      </c>
      <c r="B442" s="362"/>
      <c r="C442" s="363">
        <v>42222</v>
      </c>
      <c r="D442" s="364" t="s">
        <v>414</v>
      </c>
      <c r="E442" s="365">
        <v>72500</v>
      </c>
      <c r="F442" s="366">
        <v>0</v>
      </c>
      <c r="G442" s="367">
        <v>2324000</v>
      </c>
    </row>
    <row r="443" spans="1:7" ht="19.5" customHeight="1">
      <c r="A443" s="354">
        <v>440</v>
      </c>
      <c r="B443" s="355"/>
      <c r="C443" s="356">
        <v>42222</v>
      </c>
      <c r="D443" s="357" t="s">
        <v>415</v>
      </c>
      <c r="E443" s="358">
        <v>34600</v>
      </c>
      <c r="F443" s="359">
        <v>0</v>
      </c>
      <c r="G443" s="360">
        <v>2358600</v>
      </c>
    </row>
    <row r="444" spans="1:7" ht="19.5" customHeight="1">
      <c r="A444" s="361">
        <v>441</v>
      </c>
      <c r="B444" s="362"/>
      <c r="C444" s="363">
        <v>42222</v>
      </c>
      <c r="D444" s="364" t="s">
        <v>416</v>
      </c>
      <c r="E444" s="365">
        <v>66100</v>
      </c>
      <c r="F444" s="366">
        <v>0</v>
      </c>
      <c r="G444" s="367">
        <v>2424700</v>
      </c>
    </row>
    <row r="445" spans="1:7" ht="19.5" customHeight="1">
      <c r="A445" s="354">
        <v>442</v>
      </c>
      <c r="B445" s="355"/>
      <c r="C445" s="356">
        <v>42243</v>
      </c>
      <c r="D445" s="357" t="s">
        <v>430</v>
      </c>
      <c r="E445" s="358">
        <v>41500</v>
      </c>
      <c r="F445" s="359">
        <v>0</v>
      </c>
      <c r="G445" s="360">
        <v>2466200</v>
      </c>
    </row>
    <row r="446" spans="1:7" ht="19.5" customHeight="1">
      <c r="A446" s="361">
        <v>443</v>
      </c>
      <c r="B446" s="362"/>
      <c r="C446" s="363">
        <v>42243</v>
      </c>
      <c r="D446" s="364" t="s">
        <v>431</v>
      </c>
      <c r="E446" s="365">
        <v>54300</v>
      </c>
      <c r="F446" s="366">
        <v>0</v>
      </c>
      <c r="G446" s="367">
        <v>2520500</v>
      </c>
    </row>
    <row r="447" spans="1:7" ht="19.5" customHeight="1">
      <c r="A447" s="354">
        <v>444</v>
      </c>
      <c r="B447" s="355"/>
      <c r="C447" s="356">
        <v>42243</v>
      </c>
      <c r="D447" s="357" t="s">
        <v>432</v>
      </c>
      <c r="E447" s="358">
        <v>72000</v>
      </c>
      <c r="F447" s="359">
        <v>0</v>
      </c>
      <c r="G447" s="360">
        <v>2592500</v>
      </c>
    </row>
    <row r="448" spans="1:7" ht="19.5" customHeight="1">
      <c r="A448" s="361">
        <v>445</v>
      </c>
      <c r="B448" s="362"/>
      <c r="C448" s="363">
        <v>42262</v>
      </c>
      <c r="D448" s="364" t="s">
        <v>438</v>
      </c>
      <c r="E448" s="365">
        <v>16000</v>
      </c>
      <c r="F448" s="366">
        <v>0</v>
      </c>
      <c r="G448" s="367">
        <v>2608500</v>
      </c>
    </row>
    <row r="449" spans="1:7" ht="19.5" customHeight="1">
      <c r="A449" s="354">
        <v>446</v>
      </c>
      <c r="B449" s="355"/>
      <c r="C449" s="356">
        <v>42262</v>
      </c>
      <c r="D449" s="357" t="s">
        <v>439</v>
      </c>
      <c r="E449" s="358">
        <v>30800</v>
      </c>
      <c r="F449" s="359">
        <v>0</v>
      </c>
      <c r="G449" s="360">
        <v>2639300</v>
      </c>
    </row>
    <row r="450" spans="1:7" ht="19.5" customHeight="1">
      <c r="A450" s="361">
        <v>447</v>
      </c>
      <c r="B450" s="362"/>
      <c r="C450" s="363">
        <v>42262</v>
      </c>
      <c r="D450" s="364" t="s">
        <v>440</v>
      </c>
      <c r="E450" s="365">
        <v>34400</v>
      </c>
      <c r="F450" s="366">
        <v>0</v>
      </c>
      <c r="G450" s="367">
        <v>2673700</v>
      </c>
    </row>
    <row r="451" spans="1:7" ht="19.5" customHeight="1">
      <c r="A451" s="354">
        <v>448</v>
      </c>
      <c r="B451" s="355"/>
      <c r="C451" s="356">
        <v>42262</v>
      </c>
      <c r="D451" s="357" t="s">
        <v>441</v>
      </c>
      <c r="E451" s="358">
        <v>42500</v>
      </c>
      <c r="F451" s="359">
        <v>0</v>
      </c>
      <c r="G451" s="360">
        <v>2716200</v>
      </c>
    </row>
    <row r="452" spans="1:7" ht="19.5" customHeight="1">
      <c r="A452" s="361">
        <v>449</v>
      </c>
      <c r="B452" s="362"/>
      <c r="C452" s="363">
        <v>42277</v>
      </c>
      <c r="D452" s="364" t="s">
        <v>457</v>
      </c>
      <c r="E452" s="365">
        <v>143650</v>
      </c>
      <c r="F452" s="366">
        <v>0</v>
      </c>
      <c r="G452" s="367">
        <v>2859850</v>
      </c>
    </row>
    <row r="453" spans="1:7" ht="19.5" customHeight="1">
      <c r="A453" s="354">
        <v>450</v>
      </c>
      <c r="B453" s="355"/>
      <c r="C453" s="356">
        <v>42300</v>
      </c>
      <c r="D453" s="357" t="s">
        <v>479</v>
      </c>
      <c r="E453" s="358">
        <v>18500</v>
      </c>
      <c r="F453" s="359">
        <v>0</v>
      </c>
      <c r="G453" s="360">
        <v>2878350</v>
      </c>
    </row>
    <row r="454" spans="1:7" ht="19.5" customHeight="1">
      <c r="A454" s="361">
        <v>451</v>
      </c>
      <c r="B454" s="362"/>
      <c r="C454" s="363">
        <v>42300</v>
      </c>
      <c r="D454" s="364" t="s">
        <v>480</v>
      </c>
      <c r="E454" s="365">
        <v>27100</v>
      </c>
      <c r="F454" s="366">
        <v>0</v>
      </c>
      <c r="G454" s="367">
        <v>2905450</v>
      </c>
    </row>
    <row r="455" spans="1:7" ht="19.5" customHeight="1">
      <c r="A455" s="354">
        <v>452</v>
      </c>
      <c r="B455" s="355"/>
      <c r="C455" s="356">
        <v>42300</v>
      </c>
      <c r="D455" s="357" t="s">
        <v>481</v>
      </c>
      <c r="E455" s="358">
        <v>30200</v>
      </c>
      <c r="F455" s="359">
        <v>0</v>
      </c>
      <c r="G455" s="360">
        <v>2935650</v>
      </c>
    </row>
    <row r="456" spans="1:7" ht="19.5" customHeight="1">
      <c r="A456" s="361">
        <v>453</v>
      </c>
      <c r="B456" s="362"/>
      <c r="C456" s="363">
        <v>42300</v>
      </c>
      <c r="D456" s="364" t="s">
        <v>482</v>
      </c>
      <c r="E456" s="365">
        <v>9700</v>
      </c>
      <c r="F456" s="366">
        <v>0</v>
      </c>
      <c r="G456" s="367">
        <v>2945350</v>
      </c>
    </row>
    <row r="457" spans="1:7" ht="19.5" customHeight="1">
      <c r="A457" s="354">
        <v>454</v>
      </c>
      <c r="B457" s="355"/>
      <c r="C457" s="356">
        <v>42300</v>
      </c>
      <c r="D457" s="357" t="s">
        <v>483</v>
      </c>
      <c r="E457" s="358">
        <v>21400</v>
      </c>
      <c r="F457" s="359">
        <v>0</v>
      </c>
      <c r="G457" s="360">
        <v>2966750</v>
      </c>
    </row>
    <row r="458" spans="1:7" ht="19.5" customHeight="1">
      <c r="A458" s="361">
        <v>455</v>
      </c>
      <c r="B458" s="368"/>
      <c r="C458" s="363">
        <v>42300</v>
      </c>
      <c r="D458" s="364" t="s">
        <v>484</v>
      </c>
      <c r="E458" s="365">
        <v>23700</v>
      </c>
      <c r="F458" s="366">
        <v>0</v>
      </c>
      <c r="G458" s="367">
        <v>2990450</v>
      </c>
    </row>
    <row r="459" spans="1:7" ht="19.5" customHeight="1">
      <c r="A459" s="354">
        <v>456</v>
      </c>
      <c r="B459" s="355" t="s">
        <v>534</v>
      </c>
      <c r="C459" s="356">
        <v>42300</v>
      </c>
      <c r="D459" s="357" t="s">
        <v>485</v>
      </c>
      <c r="E459" s="358">
        <v>13400</v>
      </c>
      <c r="F459" s="359">
        <v>0</v>
      </c>
      <c r="G459" s="360">
        <v>3003850</v>
      </c>
    </row>
    <row r="460" spans="1:7" ht="19.5" customHeight="1">
      <c r="A460" s="361">
        <v>457</v>
      </c>
      <c r="B460" s="362"/>
      <c r="C460" s="363">
        <v>42321</v>
      </c>
      <c r="D460" s="364" t="s">
        <v>457</v>
      </c>
      <c r="E460" s="365">
        <v>149200</v>
      </c>
      <c r="F460" s="366">
        <v>0</v>
      </c>
      <c r="G460" s="367">
        <v>3153050</v>
      </c>
    </row>
    <row r="461" spans="1:7" ht="19.5" customHeight="1">
      <c r="A461" s="354">
        <v>458</v>
      </c>
      <c r="B461" s="355"/>
      <c r="C461" s="356">
        <v>42340</v>
      </c>
      <c r="D461" s="357" t="s">
        <v>457</v>
      </c>
      <c r="E461" s="358">
        <v>88000</v>
      </c>
      <c r="F461" s="359">
        <v>0</v>
      </c>
      <c r="G461" s="360">
        <v>3241050</v>
      </c>
    </row>
    <row r="462" spans="1:7" ht="19.5" customHeight="1">
      <c r="A462" s="361">
        <v>459</v>
      </c>
      <c r="B462" s="368"/>
      <c r="C462" s="363">
        <v>42367</v>
      </c>
      <c r="D462" s="364" t="s">
        <v>532</v>
      </c>
      <c r="E462" s="365">
        <v>154000</v>
      </c>
      <c r="F462" s="366">
        <v>0</v>
      </c>
      <c r="G462" s="367">
        <v>3395050</v>
      </c>
    </row>
    <row r="463" spans="1:7" ht="19.5" customHeight="1">
      <c r="A463" s="354">
        <v>460</v>
      </c>
      <c r="B463" s="369" t="s">
        <v>533</v>
      </c>
      <c r="C463" s="354"/>
      <c r="D463" s="357"/>
      <c r="E463" s="370">
        <v>3395050</v>
      </c>
      <c r="F463" s="372">
        <v>0</v>
      </c>
      <c r="G463" s="371"/>
    </row>
    <row r="464" spans="1:7" ht="19.5" customHeight="1">
      <c r="A464" s="361">
        <v>461</v>
      </c>
      <c r="B464" s="362"/>
      <c r="C464" s="363">
        <v>42025</v>
      </c>
      <c r="D464" s="364" t="s">
        <v>283</v>
      </c>
      <c r="E464" s="365">
        <v>6393250</v>
      </c>
      <c r="F464" s="366">
        <v>0</v>
      </c>
      <c r="G464" s="367">
        <v>6393250</v>
      </c>
    </row>
    <row r="465" spans="1:7" ht="19.5" customHeight="1">
      <c r="A465" s="354">
        <v>462</v>
      </c>
      <c r="B465" s="355" t="s">
        <v>535</v>
      </c>
      <c r="C465" s="356">
        <v>42108</v>
      </c>
      <c r="D465" s="357" t="s">
        <v>347</v>
      </c>
      <c r="E465" s="358">
        <v>5606650</v>
      </c>
      <c r="F465" s="359">
        <v>0</v>
      </c>
      <c r="G465" s="360">
        <v>11999900</v>
      </c>
    </row>
    <row r="466" spans="1:7" ht="19.5" customHeight="1">
      <c r="A466" s="361">
        <v>463</v>
      </c>
      <c r="B466" s="362"/>
      <c r="C466" s="363">
        <v>42207</v>
      </c>
      <c r="D466" s="364" t="s">
        <v>402</v>
      </c>
      <c r="E466" s="365">
        <v>6428720</v>
      </c>
      <c r="F466" s="366">
        <v>0</v>
      </c>
      <c r="G466" s="367">
        <v>18428620</v>
      </c>
    </row>
    <row r="467" spans="1:7" ht="19.5" customHeight="1">
      <c r="A467" s="354">
        <v>464</v>
      </c>
      <c r="B467" s="373"/>
      <c r="C467" s="356">
        <v>42299</v>
      </c>
      <c r="D467" s="357" t="s">
        <v>472</v>
      </c>
      <c r="E467" s="358">
        <v>5571380</v>
      </c>
      <c r="F467" s="359">
        <v>0</v>
      </c>
      <c r="G467" s="360">
        <v>24000000</v>
      </c>
    </row>
    <row r="468" spans="1:7" ht="19.5" customHeight="1">
      <c r="A468" s="361">
        <v>465</v>
      </c>
      <c r="B468" s="374" t="s">
        <v>533</v>
      </c>
      <c r="C468" s="361"/>
      <c r="D468" s="364"/>
      <c r="E468" s="375">
        <v>24000000</v>
      </c>
      <c r="F468" s="376">
        <v>0</v>
      </c>
      <c r="G468" s="377"/>
    </row>
    <row r="469" spans="1:7" ht="19.5" customHeight="1">
      <c r="A469" s="354">
        <v>466</v>
      </c>
      <c r="B469" s="355"/>
      <c r="C469" s="356">
        <v>42024</v>
      </c>
      <c r="D469" s="357" t="s">
        <v>281</v>
      </c>
      <c r="E469" s="358">
        <v>11182000</v>
      </c>
      <c r="F469" s="359">
        <v>0</v>
      </c>
      <c r="G469" s="360">
        <v>11182000</v>
      </c>
    </row>
    <row r="470" spans="1:7" ht="19.5" customHeight="1">
      <c r="A470" s="361">
        <v>467</v>
      </c>
      <c r="B470" s="362" t="s">
        <v>536</v>
      </c>
      <c r="C470" s="363">
        <v>42108</v>
      </c>
      <c r="D470" s="364" t="s">
        <v>347</v>
      </c>
      <c r="E470" s="365">
        <v>9734000</v>
      </c>
      <c r="F470" s="366">
        <v>0</v>
      </c>
      <c r="G470" s="367">
        <v>20916000</v>
      </c>
    </row>
    <row r="471" spans="1:7" ht="19.5" customHeight="1">
      <c r="A471" s="354">
        <v>468</v>
      </c>
      <c r="B471" s="355"/>
      <c r="C471" s="356">
        <v>42207</v>
      </c>
      <c r="D471" s="357" t="s">
        <v>401</v>
      </c>
      <c r="E471" s="358">
        <v>10835060</v>
      </c>
      <c r="F471" s="359">
        <v>0</v>
      </c>
      <c r="G471" s="360">
        <v>31751060</v>
      </c>
    </row>
    <row r="472" spans="1:7" ht="19.5" customHeight="1">
      <c r="A472" s="361">
        <v>469</v>
      </c>
      <c r="B472" s="368"/>
      <c r="C472" s="363">
        <v>42299</v>
      </c>
      <c r="D472" s="364" t="s">
        <v>472</v>
      </c>
      <c r="E472" s="365">
        <v>8106940</v>
      </c>
      <c r="F472" s="366">
        <v>0</v>
      </c>
      <c r="G472" s="367">
        <v>39858000</v>
      </c>
    </row>
    <row r="473" spans="1:7" ht="19.5" customHeight="1">
      <c r="A473" s="354">
        <v>470</v>
      </c>
      <c r="B473" s="369" t="s">
        <v>533</v>
      </c>
      <c r="C473" s="354"/>
      <c r="D473" s="357"/>
      <c r="E473" s="370">
        <v>39858000</v>
      </c>
      <c r="F473" s="372">
        <v>0</v>
      </c>
      <c r="G473" s="371"/>
    </row>
    <row r="474" spans="1:7" ht="19.5" customHeight="1">
      <c r="A474" s="361">
        <v>471</v>
      </c>
      <c r="B474" s="362"/>
      <c r="C474" s="363">
        <v>42016</v>
      </c>
      <c r="D474" s="364" t="s">
        <v>279</v>
      </c>
      <c r="E474" s="365">
        <v>10000</v>
      </c>
      <c r="F474" s="366">
        <v>0</v>
      </c>
      <c r="G474" s="367">
        <v>10000</v>
      </c>
    </row>
    <row r="475" spans="1:7" ht="19.5" customHeight="1">
      <c r="A475" s="354">
        <v>472</v>
      </c>
      <c r="B475" s="355"/>
      <c r="C475" s="356">
        <v>42024</v>
      </c>
      <c r="D475" s="357" t="s">
        <v>279</v>
      </c>
      <c r="E475" s="358">
        <v>10000</v>
      </c>
      <c r="F475" s="359">
        <v>0</v>
      </c>
      <c r="G475" s="360">
        <v>20000</v>
      </c>
    </row>
    <row r="476" spans="1:7" ht="19.5" customHeight="1">
      <c r="A476" s="361">
        <v>473</v>
      </c>
      <c r="B476" s="362"/>
      <c r="C476" s="363">
        <v>42030</v>
      </c>
      <c r="D476" s="364" t="s">
        <v>279</v>
      </c>
      <c r="E476" s="365">
        <v>10000</v>
      </c>
      <c r="F476" s="366">
        <v>0</v>
      </c>
      <c r="G476" s="367">
        <v>30000</v>
      </c>
    </row>
    <row r="477" spans="1:7" ht="19.5" customHeight="1">
      <c r="A477" s="354">
        <v>474</v>
      </c>
      <c r="B477" s="355"/>
      <c r="C477" s="356">
        <v>42034</v>
      </c>
      <c r="D477" s="357" t="s">
        <v>279</v>
      </c>
      <c r="E477" s="358">
        <v>200000</v>
      </c>
      <c r="F477" s="359">
        <v>0</v>
      </c>
      <c r="G477" s="360">
        <v>230000</v>
      </c>
    </row>
    <row r="478" spans="1:7" ht="19.5" customHeight="1">
      <c r="A478" s="361">
        <v>475</v>
      </c>
      <c r="B478" s="362"/>
      <c r="C478" s="363">
        <v>42046</v>
      </c>
      <c r="D478" s="364" t="s">
        <v>304</v>
      </c>
      <c r="E478" s="365">
        <v>10000</v>
      </c>
      <c r="F478" s="366">
        <v>0</v>
      </c>
      <c r="G478" s="367">
        <v>240000</v>
      </c>
    </row>
    <row r="479" spans="1:7" ht="19.5" customHeight="1">
      <c r="A479" s="354">
        <v>476</v>
      </c>
      <c r="B479" s="355" t="s">
        <v>537</v>
      </c>
      <c r="C479" s="356">
        <v>42060</v>
      </c>
      <c r="D479" s="357" t="s">
        <v>304</v>
      </c>
      <c r="E479" s="358">
        <v>10000</v>
      </c>
      <c r="F479" s="359">
        <v>0</v>
      </c>
      <c r="G479" s="360">
        <v>250000</v>
      </c>
    </row>
    <row r="480" spans="1:7" ht="19.5" customHeight="1">
      <c r="A480" s="361">
        <v>477</v>
      </c>
      <c r="B480" s="362"/>
      <c r="C480" s="363">
        <v>42062</v>
      </c>
      <c r="D480" s="364" t="s">
        <v>321</v>
      </c>
      <c r="E480" s="365">
        <v>200000</v>
      </c>
      <c r="F480" s="366">
        <v>0</v>
      </c>
      <c r="G480" s="367">
        <v>450000</v>
      </c>
    </row>
    <row r="481" spans="1:7" ht="19.5" customHeight="1">
      <c r="A481" s="354">
        <v>478</v>
      </c>
      <c r="B481" s="355"/>
      <c r="C481" s="356">
        <v>42062</v>
      </c>
      <c r="D481" s="357" t="s">
        <v>322</v>
      </c>
      <c r="E481" s="358">
        <v>10000</v>
      </c>
      <c r="F481" s="359">
        <v>0</v>
      </c>
      <c r="G481" s="360">
        <v>460000</v>
      </c>
    </row>
    <row r="482" spans="1:7" ht="19.5" customHeight="1">
      <c r="A482" s="361">
        <v>479</v>
      </c>
      <c r="B482" s="362"/>
      <c r="C482" s="363">
        <v>42074</v>
      </c>
      <c r="D482" s="364" t="s">
        <v>325</v>
      </c>
      <c r="E482" s="365">
        <v>10000</v>
      </c>
      <c r="F482" s="366">
        <v>0</v>
      </c>
      <c r="G482" s="367">
        <v>470000</v>
      </c>
    </row>
    <row r="483" spans="1:7" ht="19.5" customHeight="1">
      <c r="A483" s="354">
        <v>480</v>
      </c>
      <c r="B483" s="355"/>
      <c r="C483" s="356">
        <v>42083</v>
      </c>
      <c r="D483" s="357" t="s">
        <v>330</v>
      </c>
      <c r="E483" s="358">
        <v>10000</v>
      </c>
      <c r="F483" s="359">
        <v>0</v>
      </c>
      <c r="G483" s="360">
        <v>480000</v>
      </c>
    </row>
    <row r="484" spans="1:7" ht="19.5" customHeight="1">
      <c r="A484" s="361">
        <v>481</v>
      </c>
      <c r="B484" s="362"/>
      <c r="C484" s="363">
        <v>42088</v>
      </c>
      <c r="D484" s="364" t="s">
        <v>330</v>
      </c>
      <c r="E484" s="365">
        <v>10000</v>
      </c>
      <c r="F484" s="366">
        <v>0</v>
      </c>
      <c r="G484" s="367">
        <v>490000</v>
      </c>
    </row>
    <row r="485" spans="1:7" ht="19.5" customHeight="1">
      <c r="A485" s="354">
        <v>482</v>
      </c>
      <c r="B485" s="373"/>
      <c r="C485" s="356">
        <v>42094</v>
      </c>
      <c r="D485" s="357" t="s">
        <v>330</v>
      </c>
      <c r="E485" s="358">
        <v>200000</v>
      </c>
      <c r="F485" s="359">
        <v>0</v>
      </c>
      <c r="G485" s="360">
        <v>690000</v>
      </c>
    </row>
    <row r="486" spans="1:7" ht="19.5" customHeight="1">
      <c r="A486" s="361">
        <v>483</v>
      </c>
      <c r="B486" s="362"/>
      <c r="C486" s="363">
        <v>42107</v>
      </c>
      <c r="D486" s="364" t="s">
        <v>346</v>
      </c>
      <c r="E486" s="365">
        <v>10000</v>
      </c>
      <c r="F486" s="366">
        <v>0</v>
      </c>
      <c r="G486" s="367">
        <v>700000</v>
      </c>
    </row>
    <row r="487" spans="1:7" ht="19.5" customHeight="1">
      <c r="A487" s="354">
        <v>484</v>
      </c>
      <c r="B487" s="355"/>
      <c r="C487" s="356">
        <v>42114</v>
      </c>
      <c r="D487" s="357" t="s">
        <v>348</v>
      </c>
      <c r="E487" s="358">
        <v>10000</v>
      </c>
      <c r="F487" s="359">
        <v>0</v>
      </c>
      <c r="G487" s="360">
        <v>710000</v>
      </c>
    </row>
    <row r="488" spans="1:7" ht="19.5" customHeight="1">
      <c r="A488" s="361">
        <v>485</v>
      </c>
      <c r="B488" s="362"/>
      <c r="C488" s="363">
        <v>42121</v>
      </c>
      <c r="D488" s="364" t="s">
        <v>346</v>
      </c>
      <c r="E488" s="365">
        <v>10000</v>
      </c>
      <c r="F488" s="366">
        <v>0</v>
      </c>
      <c r="G488" s="367">
        <v>720000</v>
      </c>
    </row>
    <row r="489" spans="1:7" ht="19.5" customHeight="1">
      <c r="A489" s="354">
        <v>486</v>
      </c>
      <c r="B489" s="355"/>
      <c r="C489" s="356">
        <v>42124</v>
      </c>
      <c r="D489" s="357" t="s">
        <v>346</v>
      </c>
      <c r="E489" s="358">
        <v>200000</v>
      </c>
      <c r="F489" s="359">
        <v>0</v>
      </c>
      <c r="G489" s="360">
        <v>920000</v>
      </c>
    </row>
    <row r="490" spans="1:7" ht="19.5" customHeight="1">
      <c r="A490" s="361">
        <v>487</v>
      </c>
      <c r="B490" s="362"/>
      <c r="C490" s="363">
        <v>42135</v>
      </c>
      <c r="D490" s="364" t="s">
        <v>361</v>
      </c>
      <c r="E490" s="365">
        <v>10000</v>
      </c>
      <c r="F490" s="366">
        <v>0</v>
      </c>
      <c r="G490" s="367">
        <v>930000</v>
      </c>
    </row>
    <row r="491" spans="1:7" ht="19.5" customHeight="1">
      <c r="A491" s="354">
        <v>488</v>
      </c>
      <c r="B491" s="355"/>
      <c r="C491" s="356">
        <v>42144</v>
      </c>
      <c r="D491" s="357" t="s">
        <v>366</v>
      </c>
      <c r="E491" s="358">
        <v>10000</v>
      </c>
      <c r="F491" s="359">
        <v>0</v>
      </c>
      <c r="G491" s="360">
        <v>940000</v>
      </c>
    </row>
    <row r="492" spans="1:7" ht="19.5" customHeight="1">
      <c r="A492" s="361">
        <v>489</v>
      </c>
      <c r="B492" s="362"/>
      <c r="C492" s="363">
        <v>42150</v>
      </c>
      <c r="D492" s="364" t="s">
        <v>361</v>
      </c>
      <c r="E492" s="365">
        <v>10000</v>
      </c>
      <c r="F492" s="366">
        <v>0</v>
      </c>
      <c r="G492" s="367">
        <v>950000</v>
      </c>
    </row>
    <row r="493" spans="1:7" ht="19.5" customHeight="1">
      <c r="A493" s="354">
        <v>490</v>
      </c>
      <c r="B493" s="355"/>
      <c r="C493" s="356">
        <v>42153</v>
      </c>
      <c r="D493" s="357" t="s">
        <v>361</v>
      </c>
      <c r="E493" s="358">
        <v>200000</v>
      </c>
      <c r="F493" s="359">
        <v>0</v>
      </c>
      <c r="G493" s="360">
        <v>1150000</v>
      </c>
    </row>
    <row r="494" spans="1:7" ht="19.5" customHeight="1">
      <c r="A494" s="361">
        <v>491</v>
      </c>
      <c r="B494" s="362"/>
      <c r="C494" s="363">
        <v>42166</v>
      </c>
      <c r="D494" s="364" t="s">
        <v>379</v>
      </c>
      <c r="E494" s="365">
        <v>10000</v>
      </c>
      <c r="F494" s="366">
        <v>0</v>
      </c>
      <c r="G494" s="367">
        <v>1160000</v>
      </c>
    </row>
    <row r="495" spans="1:7" ht="19.5" customHeight="1">
      <c r="A495" s="354">
        <v>492</v>
      </c>
      <c r="B495" s="355"/>
      <c r="C495" s="356">
        <v>42177</v>
      </c>
      <c r="D495" s="357" t="s">
        <v>379</v>
      </c>
      <c r="E495" s="358">
        <v>10000</v>
      </c>
      <c r="F495" s="359">
        <v>0</v>
      </c>
      <c r="G495" s="360">
        <v>1170000</v>
      </c>
    </row>
    <row r="496" spans="1:7" ht="19.5" customHeight="1">
      <c r="A496" s="361">
        <v>493</v>
      </c>
      <c r="B496" s="362"/>
      <c r="C496" s="363">
        <v>42180</v>
      </c>
      <c r="D496" s="364" t="s">
        <v>392</v>
      </c>
      <c r="E496" s="365">
        <v>10000</v>
      </c>
      <c r="F496" s="366">
        <v>0</v>
      </c>
      <c r="G496" s="367">
        <v>1180000</v>
      </c>
    </row>
    <row r="497" spans="1:7" ht="19.5" customHeight="1">
      <c r="A497" s="354">
        <v>494</v>
      </c>
      <c r="B497" s="355" t="s">
        <v>537</v>
      </c>
      <c r="C497" s="356">
        <v>42185</v>
      </c>
      <c r="D497" s="357" t="s">
        <v>392</v>
      </c>
      <c r="E497" s="358">
        <v>200000</v>
      </c>
      <c r="F497" s="359">
        <v>0</v>
      </c>
      <c r="G497" s="360">
        <v>1380000</v>
      </c>
    </row>
    <row r="498" spans="1:7" ht="19.5" customHeight="1">
      <c r="A498" s="361">
        <v>495</v>
      </c>
      <c r="B498" s="362"/>
      <c r="C498" s="363">
        <v>42198</v>
      </c>
      <c r="D498" s="364" t="s">
        <v>400</v>
      </c>
      <c r="E498" s="365">
        <v>10000</v>
      </c>
      <c r="F498" s="366">
        <v>0</v>
      </c>
      <c r="G498" s="367">
        <v>1390000</v>
      </c>
    </row>
    <row r="499" spans="1:7" ht="19.5" customHeight="1">
      <c r="A499" s="354">
        <v>496</v>
      </c>
      <c r="B499" s="355"/>
      <c r="C499" s="356">
        <v>42205</v>
      </c>
      <c r="D499" s="357" t="s">
        <v>400</v>
      </c>
      <c r="E499" s="358">
        <v>10000</v>
      </c>
      <c r="F499" s="359">
        <v>0</v>
      </c>
      <c r="G499" s="360">
        <v>1400000</v>
      </c>
    </row>
    <row r="500" spans="1:7" ht="19.5" customHeight="1">
      <c r="A500" s="361">
        <v>497</v>
      </c>
      <c r="B500" s="362"/>
      <c r="C500" s="363">
        <v>42212</v>
      </c>
      <c r="D500" s="364" t="s">
        <v>400</v>
      </c>
      <c r="E500" s="365">
        <v>10000</v>
      </c>
      <c r="F500" s="366">
        <v>0</v>
      </c>
      <c r="G500" s="367">
        <v>1410000</v>
      </c>
    </row>
    <row r="501" spans="1:7" ht="19.5" customHeight="1">
      <c r="A501" s="354">
        <v>498</v>
      </c>
      <c r="B501" s="355"/>
      <c r="C501" s="356">
        <v>42216</v>
      </c>
      <c r="D501" s="357" t="s">
        <v>413</v>
      </c>
      <c r="E501" s="358">
        <v>200000</v>
      </c>
      <c r="F501" s="359">
        <v>0</v>
      </c>
      <c r="G501" s="360">
        <v>1610000</v>
      </c>
    </row>
    <row r="502" spans="1:7" ht="19.5" customHeight="1">
      <c r="A502" s="361">
        <v>499</v>
      </c>
      <c r="B502" s="362"/>
      <c r="C502" s="363">
        <v>42227</v>
      </c>
      <c r="D502" s="364" t="s">
        <v>418</v>
      </c>
      <c r="E502" s="365">
        <v>10000</v>
      </c>
      <c r="F502" s="366">
        <v>0</v>
      </c>
      <c r="G502" s="367">
        <v>1620000</v>
      </c>
    </row>
    <row r="503" spans="1:7" ht="19.5" customHeight="1">
      <c r="A503" s="354">
        <v>500</v>
      </c>
      <c r="B503" s="355"/>
      <c r="C503" s="356">
        <v>42236</v>
      </c>
      <c r="D503" s="357" t="s">
        <v>420</v>
      </c>
      <c r="E503" s="358">
        <v>10000</v>
      </c>
      <c r="F503" s="359">
        <v>0</v>
      </c>
      <c r="G503" s="360">
        <v>1630000</v>
      </c>
    </row>
    <row r="504" spans="1:7" ht="19.5" customHeight="1">
      <c r="A504" s="361">
        <v>501</v>
      </c>
      <c r="B504" s="362"/>
      <c r="C504" s="363">
        <v>42241</v>
      </c>
      <c r="D504" s="364" t="s">
        <v>420</v>
      </c>
      <c r="E504" s="365">
        <v>10000</v>
      </c>
      <c r="F504" s="366">
        <v>0</v>
      </c>
      <c r="G504" s="367">
        <v>1640000</v>
      </c>
    </row>
    <row r="505" spans="1:7" ht="19.5" customHeight="1">
      <c r="A505" s="354">
        <v>502</v>
      </c>
      <c r="B505" s="355"/>
      <c r="C505" s="356">
        <v>42247</v>
      </c>
      <c r="D505" s="357" t="s">
        <v>420</v>
      </c>
      <c r="E505" s="358">
        <v>200000</v>
      </c>
      <c r="F505" s="359">
        <v>0</v>
      </c>
      <c r="G505" s="360">
        <v>1840000</v>
      </c>
    </row>
    <row r="506" spans="1:7" ht="19.5" customHeight="1">
      <c r="A506" s="361">
        <v>503</v>
      </c>
      <c r="B506" s="362"/>
      <c r="C506" s="363">
        <v>42258</v>
      </c>
      <c r="D506" s="364" t="s">
        <v>435</v>
      </c>
      <c r="E506" s="365">
        <v>10000</v>
      </c>
      <c r="F506" s="366">
        <v>0</v>
      </c>
      <c r="G506" s="367">
        <v>1850000</v>
      </c>
    </row>
    <row r="507" spans="1:7" ht="19.5" customHeight="1">
      <c r="A507" s="354">
        <v>504</v>
      </c>
      <c r="B507" s="355"/>
      <c r="C507" s="356">
        <v>42268</v>
      </c>
      <c r="D507" s="357" t="s">
        <v>442</v>
      </c>
      <c r="E507" s="358">
        <v>10000</v>
      </c>
      <c r="F507" s="359">
        <v>0</v>
      </c>
      <c r="G507" s="360">
        <v>1860000</v>
      </c>
    </row>
    <row r="508" spans="1:7" ht="19.5" customHeight="1">
      <c r="A508" s="361">
        <v>505</v>
      </c>
      <c r="B508" s="362"/>
      <c r="C508" s="363">
        <v>42272</v>
      </c>
      <c r="D508" s="364" t="s">
        <v>442</v>
      </c>
      <c r="E508" s="365">
        <v>10000</v>
      </c>
      <c r="F508" s="366">
        <v>0</v>
      </c>
      <c r="G508" s="367">
        <v>1870000</v>
      </c>
    </row>
    <row r="509" spans="1:7" ht="19.5" customHeight="1">
      <c r="A509" s="354">
        <v>506</v>
      </c>
      <c r="B509" s="355"/>
      <c r="C509" s="356">
        <v>42277</v>
      </c>
      <c r="D509" s="357" t="s">
        <v>442</v>
      </c>
      <c r="E509" s="358">
        <v>200000</v>
      </c>
      <c r="F509" s="359">
        <v>0</v>
      </c>
      <c r="G509" s="360">
        <v>2070000</v>
      </c>
    </row>
    <row r="510" spans="1:7" ht="19.5" customHeight="1">
      <c r="A510" s="361">
        <v>507</v>
      </c>
      <c r="B510" s="362"/>
      <c r="C510" s="363">
        <v>42289</v>
      </c>
      <c r="D510" s="364" t="s">
        <v>460</v>
      </c>
      <c r="E510" s="365">
        <v>10000</v>
      </c>
      <c r="F510" s="366">
        <v>0</v>
      </c>
      <c r="G510" s="367">
        <v>2080000</v>
      </c>
    </row>
    <row r="511" spans="1:7" ht="19.5" customHeight="1">
      <c r="A511" s="354">
        <v>508</v>
      </c>
      <c r="B511" s="355"/>
      <c r="C511" s="356">
        <v>42297</v>
      </c>
      <c r="D511" s="357" t="s">
        <v>460</v>
      </c>
      <c r="E511" s="358">
        <v>10000</v>
      </c>
      <c r="F511" s="359">
        <v>0</v>
      </c>
      <c r="G511" s="360">
        <v>2090000</v>
      </c>
    </row>
    <row r="512" spans="1:7" ht="19.5" customHeight="1">
      <c r="A512" s="361">
        <v>509</v>
      </c>
      <c r="B512" s="368"/>
      <c r="C512" s="363">
        <v>42303</v>
      </c>
      <c r="D512" s="364" t="s">
        <v>487</v>
      </c>
      <c r="E512" s="365">
        <v>10000</v>
      </c>
      <c r="F512" s="366">
        <v>0</v>
      </c>
      <c r="G512" s="367">
        <v>2100000</v>
      </c>
    </row>
    <row r="513" spans="1:7" ht="19.5" customHeight="1">
      <c r="A513" s="354">
        <v>510</v>
      </c>
      <c r="B513" s="355"/>
      <c r="C513" s="356">
        <v>42307</v>
      </c>
      <c r="D513" s="357" t="s">
        <v>487</v>
      </c>
      <c r="E513" s="358">
        <v>200000</v>
      </c>
      <c r="F513" s="359">
        <v>0</v>
      </c>
      <c r="G513" s="360">
        <v>2300000</v>
      </c>
    </row>
    <row r="514" spans="1:7" ht="19.5" customHeight="1">
      <c r="A514" s="361">
        <v>511</v>
      </c>
      <c r="B514" s="362"/>
      <c r="C514" s="363">
        <v>42319</v>
      </c>
      <c r="D514" s="364" t="s">
        <v>496</v>
      </c>
      <c r="E514" s="365">
        <v>10000</v>
      </c>
      <c r="F514" s="366">
        <v>0</v>
      </c>
      <c r="G514" s="367">
        <v>2310000</v>
      </c>
    </row>
    <row r="515" spans="1:7" ht="19.5" customHeight="1">
      <c r="A515" s="354">
        <v>512</v>
      </c>
      <c r="B515" s="355"/>
      <c r="C515" s="356">
        <v>42328</v>
      </c>
      <c r="D515" s="357" t="s">
        <v>496</v>
      </c>
      <c r="E515" s="358">
        <v>10000</v>
      </c>
      <c r="F515" s="359">
        <v>0</v>
      </c>
      <c r="G515" s="360">
        <v>2320000</v>
      </c>
    </row>
    <row r="516" spans="1:7" ht="19.5" customHeight="1">
      <c r="A516" s="361">
        <v>513</v>
      </c>
      <c r="B516" s="362"/>
      <c r="C516" s="363">
        <v>42333</v>
      </c>
      <c r="D516" s="364" t="s">
        <v>496</v>
      </c>
      <c r="E516" s="365">
        <v>10000</v>
      </c>
      <c r="F516" s="366">
        <v>0</v>
      </c>
      <c r="G516" s="367">
        <v>2330000</v>
      </c>
    </row>
    <row r="517" spans="1:7" ht="19.5" customHeight="1">
      <c r="A517" s="354">
        <v>514</v>
      </c>
      <c r="B517" s="355" t="s">
        <v>537</v>
      </c>
      <c r="C517" s="356">
        <v>42338</v>
      </c>
      <c r="D517" s="357" t="s">
        <v>496</v>
      </c>
      <c r="E517" s="358">
        <v>200000</v>
      </c>
      <c r="F517" s="359">
        <v>0</v>
      </c>
      <c r="G517" s="360">
        <v>2530000</v>
      </c>
    </row>
    <row r="518" spans="1:7" ht="19.5" customHeight="1">
      <c r="A518" s="361">
        <v>515</v>
      </c>
      <c r="B518" s="362"/>
      <c r="C518" s="363">
        <v>42349</v>
      </c>
      <c r="D518" s="364" t="s">
        <v>515</v>
      </c>
      <c r="E518" s="365">
        <v>10000</v>
      </c>
      <c r="F518" s="366">
        <v>0</v>
      </c>
      <c r="G518" s="367">
        <v>2540000</v>
      </c>
    </row>
    <row r="519" spans="1:7" ht="19.5" customHeight="1">
      <c r="A519" s="354">
        <v>516</v>
      </c>
      <c r="B519" s="355"/>
      <c r="C519" s="356">
        <v>42359</v>
      </c>
      <c r="D519" s="357" t="s">
        <v>515</v>
      </c>
      <c r="E519" s="358">
        <v>10000</v>
      </c>
      <c r="F519" s="359">
        <v>0</v>
      </c>
      <c r="G519" s="360">
        <v>2550000</v>
      </c>
    </row>
    <row r="520" spans="1:7" ht="19.5" customHeight="1">
      <c r="A520" s="361">
        <v>517</v>
      </c>
      <c r="B520" s="362"/>
      <c r="C520" s="363">
        <v>42366</v>
      </c>
      <c r="D520" s="364" t="s">
        <v>515</v>
      </c>
      <c r="E520" s="365">
        <v>10000</v>
      </c>
      <c r="F520" s="366">
        <v>0</v>
      </c>
      <c r="G520" s="367">
        <v>2560000</v>
      </c>
    </row>
    <row r="521" spans="1:7" ht="19.5" customHeight="1">
      <c r="A521" s="354">
        <v>518</v>
      </c>
      <c r="B521" s="373"/>
      <c r="C521" s="356">
        <v>42369</v>
      </c>
      <c r="D521" s="357" t="s">
        <v>515</v>
      </c>
      <c r="E521" s="358">
        <v>200000</v>
      </c>
      <c r="F521" s="359">
        <v>0</v>
      </c>
      <c r="G521" s="360">
        <v>2760000</v>
      </c>
    </row>
    <row r="522" spans="1:7" ht="19.5" customHeight="1">
      <c r="A522" s="361">
        <v>519</v>
      </c>
      <c r="B522" s="374" t="s">
        <v>533</v>
      </c>
      <c r="C522" s="361"/>
      <c r="D522" s="364"/>
      <c r="E522" s="375">
        <v>2760000</v>
      </c>
      <c r="F522" s="376">
        <v>0</v>
      </c>
      <c r="G522" s="377"/>
    </row>
    <row r="523" spans="1:7" ht="19.5" customHeight="1">
      <c r="A523" s="354">
        <v>520</v>
      </c>
      <c r="B523" s="355"/>
      <c r="C523" s="356">
        <v>42038</v>
      </c>
      <c r="D523" s="357" t="s">
        <v>299</v>
      </c>
      <c r="E523" s="358">
        <v>10000</v>
      </c>
      <c r="F523" s="359">
        <v>0</v>
      </c>
      <c r="G523" s="360">
        <v>10000</v>
      </c>
    </row>
    <row r="524" spans="1:7" ht="19.5" customHeight="1">
      <c r="A524" s="361">
        <v>521</v>
      </c>
      <c r="B524" s="362"/>
      <c r="C524" s="363">
        <v>42088</v>
      </c>
      <c r="D524" s="364" t="s">
        <v>340</v>
      </c>
      <c r="E524" s="365">
        <v>50000</v>
      </c>
      <c r="F524" s="366">
        <v>0</v>
      </c>
      <c r="G524" s="367">
        <v>60000</v>
      </c>
    </row>
    <row r="525" spans="1:7" ht="19.5" customHeight="1">
      <c r="A525" s="354">
        <v>522</v>
      </c>
      <c r="B525" s="355" t="s">
        <v>538</v>
      </c>
      <c r="C525" s="356">
        <v>42118</v>
      </c>
      <c r="D525" s="357" t="s">
        <v>340</v>
      </c>
      <c r="E525" s="358">
        <v>50000</v>
      </c>
      <c r="F525" s="359">
        <v>0</v>
      </c>
      <c r="G525" s="360">
        <v>110000</v>
      </c>
    </row>
    <row r="526" spans="1:7" ht="19.5" customHeight="1">
      <c r="A526" s="361">
        <v>523</v>
      </c>
      <c r="B526" s="362"/>
      <c r="C526" s="363">
        <v>42151</v>
      </c>
      <c r="D526" s="364" t="s">
        <v>299</v>
      </c>
      <c r="E526" s="365">
        <v>120000</v>
      </c>
      <c r="F526" s="366">
        <v>0</v>
      </c>
      <c r="G526" s="367">
        <v>230000</v>
      </c>
    </row>
    <row r="527" spans="1:7" ht="19.5" customHeight="1">
      <c r="A527" s="354">
        <v>524</v>
      </c>
      <c r="B527" s="373"/>
      <c r="C527" s="356">
        <v>42208</v>
      </c>
      <c r="D527" s="357" t="s">
        <v>340</v>
      </c>
      <c r="E527" s="358">
        <v>120000</v>
      </c>
      <c r="F527" s="359">
        <v>0</v>
      </c>
      <c r="G527" s="360">
        <v>350000</v>
      </c>
    </row>
    <row r="528" spans="1:7" ht="19.5" customHeight="1">
      <c r="A528" s="361">
        <v>525</v>
      </c>
      <c r="B528" s="374" t="s">
        <v>533</v>
      </c>
      <c r="C528" s="361"/>
      <c r="D528" s="364"/>
      <c r="E528" s="375">
        <v>350000</v>
      </c>
      <c r="F528" s="376">
        <v>0</v>
      </c>
      <c r="G528" s="377"/>
    </row>
    <row r="529" spans="1:7" ht="19.5" customHeight="1">
      <c r="A529" s="354">
        <v>526</v>
      </c>
      <c r="B529" s="355"/>
      <c r="C529" s="356">
        <v>42005</v>
      </c>
      <c r="D529" s="357" t="s">
        <v>277</v>
      </c>
      <c r="E529" s="358">
        <v>116359</v>
      </c>
      <c r="F529" s="359">
        <v>0</v>
      </c>
      <c r="G529" s="360">
        <v>116359</v>
      </c>
    </row>
    <row r="530" spans="1:7" ht="19.5" customHeight="1">
      <c r="A530" s="361">
        <v>527</v>
      </c>
      <c r="B530" s="362" t="s">
        <v>539</v>
      </c>
      <c r="C530" s="363">
        <v>42005</v>
      </c>
      <c r="D530" s="364" t="s">
        <v>277</v>
      </c>
      <c r="E530" s="365">
        <v>5780305</v>
      </c>
      <c r="F530" s="366">
        <v>0</v>
      </c>
      <c r="G530" s="367">
        <v>5896664</v>
      </c>
    </row>
    <row r="531" spans="1:7" ht="19.5" customHeight="1">
      <c r="A531" s="354">
        <v>528</v>
      </c>
      <c r="B531" s="373"/>
      <c r="C531" s="356">
        <v>42005</v>
      </c>
      <c r="D531" s="357" t="s">
        <v>277</v>
      </c>
      <c r="E531" s="358">
        <v>1102739</v>
      </c>
      <c r="F531" s="359">
        <v>0</v>
      </c>
      <c r="G531" s="360">
        <v>6999403</v>
      </c>
    </row>
    <row r="532" spans="1:7" ht="19.5" customHeight="1">
      <c r="A532" s="361">
        <v>529</v>
      </c>
      <c r="B532" s="374" t="s">
        <v>533</v>
      </c>
      <c r="C532" s="361"/>
      <c r="D532" s="364"/>
      <c r="E532" s="375">
        <v>6999403</v>
      </c>
      <c r="F532" s="376">
        <v>0</v>
      </c>
      <c r="G532" s="377"/>
    </row>
    <row r="533" spans="1:7" ht="19.5" customHeight="1">
      <c r="A533" s="354">
        <v>530</v>
      </c>
      <c r="B533" s="355"/>
      <c r="C533" s="356">
        <v>42183</v>
      </c>
      <c r="D533" s="357" t="s">
        <v>234</v>
      </c>
      <c r="E533" s="359">
        <v>26</v>
      </c>
      <c r="F533" s="359">
        <v>0</v>
      </c>
      <c r="G533" s="360">
        <v>26</v>
      </c>
    </row>
    <row r="534" spans="1:7" ht="19.5" customHeight="1">
      <c r="A534" s="361">
        <v>531</v>
      </c>
      <c r="B534" s="362"/>
      <c r="C534" s="363">
        <v>42183</v>
      </c>
      <c r="D534" s="364" t="s">
        <v>234</v>
      </c>
      <c r="E534" s="365">
        <v>2141</v>
      </c>
      <c r="F534" s="366">
        <v>0</v>
      </c>
      <c r="G534" s="367">
        <v>2167</v>
      </c>
    </row>
    <row r="535" spans="1:7" ht="19.5" customHeight="1">
      <c r="A535" s="354">
        <v>532</v>
      </c>
      <c r="B535" s="355" t="s">
        <v>540</v>
      </c>
      <c r="C535" s="356">
        <v>42183</v>
      </c>
      <c r="D535" s="357" t="s">
        <v>234</v>
      </c>
      <c r="E535" s="359">
        <v>775</v>
      </c>
      <c r="F535" s="359">
        <v>0</v>
      </c>
      <c r="G535" s="360">
        <v>2942</v>
      </c>
    </row>
    <row r="536" spans="1:7" ht="19.5" customHeight="1">
      <c r="A536" s="361">
        <v>533</v>
      </c>
      <c r="B536" s="362"/>
      <c r="C536" s="363">
        <v>42183</v>
      </c>
      <c r="D536" s="364" t="s">
        <v>234</v>
      </c>
      <c r="E536" s="365">
        <v>2655</v>
      </c>
      <c r="F536" s="366">
        <v>0</v>
      </c>
      <c r="G536" s="367">
        <v>5597</v>
      </c>
    </row>
    <row r="537" spans="1:7" ht="19.5" customHeight="1">
      <c r="A537" s="354">
        <v>534</v>
      </c>
      <c r="B537" s="355"/>
      <c r="C537" s="356">
        <v>42183</v>
      </c>
      <c r="D537" s="357" t="s">
        <v>234</v>
      </c>
      <c r="E537" s="358">
        <v>1179</v>
      </c>
      <c r="F537" s="359">
        <v>0</v>
      </c>
      <c r="G537" s="360">
        <v>6776</v>
      </c>
    </row>
    <row r="538" spans="1:7" ht="19.5" customHeight="1">
      <c r="A538" s="361">
        <v>535</v>
      </c>
      <c r="B538" s="362"/>
      <c r="C538" s="363">
        <v>42365</v>
      </c>
      <c r="D538" s="364" t="s">
        <v>531</v>
      </c>
      <c r="E538" s="365">
        <v>2258</v>
      </c>
      <c r="F538" s="366">
        <v>0</v>
      </c>
      <c r="G538" s="367">
        <v>9034</v>
      </c>
    </row>
    <row r="539" spans="1:7" ht="19.5" customHeight="1">
      <c r="A539" s="354">
        <v>536</v>
      </c>
      <c r="B539" s="373"/>
      <c r="C539" s="356">
        <v>42365</v>
      </c>
      <c r="D539" s="357" t="s">
        <v>531</v>
      </c>
      <c r="E539" s="358">
        <v>1346</v>
      </c>
      <c r="F539" s="359">
        <v>0</v>
      </c>
      <c r="G539" s="360">
        <v>10380</v>
      </c>
    </row>
    <row r="540" spans="1:7" ht="19.5" customHeight="1">
      <c r="A540" s="361">
        <v>537</v>
      </c>
      <c r="B540" s="362"/>
      <c r="C540" s="363">
        <v>42365</v>
      </c>
      <c r="D540" s="364" t="s">
        <v>234</v>
      </c>
      <c r="E540" s="365">
        <v>2207</v>
      </c>
      <c r="F540" s="366">
        <v>0</v>
      </c>
      <c r="G540" s="367">
        <v>12587</v>
      </c>
    </row>
    <row r="541" spans="1:7" ht="19.5" customHeight="1">
      <c r="A541" s="354">
        <v>538</v>
      </c>
      <c r="B541" s="355" t="s">
        <v>540</v>
      </c>
      <c r="C541" s="356">
        <v>42365</v>
      </c>
      <c r="D541" s="357" t="s">
        <v>234</v>
      </c>
      <c r="E541" s="358">
        <v>1147</v>
      </c>
      <c r="F541" s="359">
        <v>0</v>
      </c>
      <c r="G541" s="360">
        <v>13734</v>
      </c>
    </row>
    <row r="542" spans="1:7" ht="19.5" customHeight="1">
      <c r="A542" s="361">
        <v>539</v>
      </c>
      <c r="B542" s="368"/>
      <c r="C542" s="363">
        <v>42365</v>
      </c>
      <c r="D542" s="364" t="s">
        <v>234</v>
      </c>
      <c r="E542" s="366">
        <v>52</v>
      </c>
      <c r="F542" s="366">
        <v>0</v>
      </c>
      <c r="G542" s="367">
        <v>13786</v>
      </c>
    </row>
    <row r="543" spans="1:7" ht="19.5" customHeight="1">
      <c r="A543" s="354">
        <v>540</v>
      </c>
      <c r="B543" s="369" t="s">
        <v>533</v>
      </c>
      <c r="C543" s="354"/>
      <c r="D543" s="357"/>
      <c r="E543" s="370">
        <v>13786</v>
      </c>
      <c r="F543" s="372">
        <v>0</v>
      </c>
      <c r="G543" s="371"/>
    </row>
    <row r="544" spans="1:7" ht="19.5" customHeight="1">
      <c r="A544" s="361">
        <v>541</v>
      </c>
      <c r="B544" s="362" t="s">
        <v>541</v>
      </c>
      <c r="C544" s="363">
        <v>42277</v>
      </c>
      <c r="D544" s="364" t="s">
        <v>458</v>
      </c>
      <c r="E544" s="365">
        <v>1040</v>
      </c>
      <c r="F544" s="366">
        <v>0</v>
      </c>
      <c r="G544" s="367">
        <v>1040</v>
      </c>
    </row>
    <row r="545" spans="1:7" ht="19.5" customHeight="1">
      <c r="A545" s="354">
        <v>542</v>
      </c>
      <c r="B545" s="373"/>
      <c r="C545" s="356">
        <v>42292</v>
      </c>
      <c r="D545" s="357" t="s">
        <v>467</v>
      </c>
      <c r="E545" s="358">
        <v>2080</v>
      </c>
      <c r="F545" s="359">
        <v>0</v>
      </c>
      <c r="G545" s="360">
        <v>3120</v>
      </c>
    </row>
    <row r="546" spans="1:7" ht="19.5" customHeight="1">
      <c r="A546" s="361">
        <v>543</v>
      </c>
      <c r="B546" s="374" t="s">
        <v>533</v>
      </c>
      <c r="C546" s="361"/>
      <c r="D546" s="364"/>
      <c r="E546" s="375">
        <v>3120</v>
      </c>
      <c r="F546" s="376">
        <v>0</v>
      </c>
      <c r="G546" s="377"/>
    </row>
    <row r="547" spans="1:7" ht="19.5" customHeight="1">
      <c r="A547" s="354">
        <v>544</v>
      </c>
      <c r="B547" s="355"/>
      <c r="C547" s="356">
        <v>42027</v>
      </c>
      <c r="D547" s="357" t="s">
        <v>285</v>
      </c>
      <c r="E547" s="359">
        <v>0</v>
      </c>
      <c r="F547" s="358">
        <v>2260000</v>
      </c>
      <c r="G547" s="360">
        <v>2260000</v>
      </c>
    </row>
    <row r="548" spans="1:7" ht="19.5" customHeight="1">
      <c r="A548" s="361">
        <v>545</v>
      </c>
      <c r="B548" s="362"/>
      <c r="C548" s="363">
        <v>42060</v>
      </c>
      <c r="D548" s="364" t="s">
        <v>313</v>
      </c>
      <c r="E548" s="366">
        <v>0</v>
      </c>
      <c r="F548" s="365">
        <v>2260000</v>
      </c>
      <c r="G548" s="367">
        <v>4520000</v>
      </c>
    </row>
    <row r="549" spans="1:7" ht="19.5" customHeight="1">
      <c r="A549" s="354">
        <v>546</v>
      </c>
      <c r="B549" s="355"/>
      <c r="C549" s="356">
        <v>42088</v>
      </c>
      <c r="D549" s="357" t="s">
        <v>331</v>
      </c>
      <c r="E549" s="359">
        <v>0</v>
      </c>
      <c r="F549" s="358">
        <v>2260000</v>
      </c>
      <c r="G549" s="360">
        <v>6780000</v>
      </c>
    </row>
    <row r="550" spans="1:7" ht="19.5" customHeight="1">
      <c r="A550" s="361">
        <v>547</v>
      </c>
      <c r="B550" s="362"/>
      <c r="C550" s="363">
        <v>42118</v>
      </c>
      <c r="D550" s="364" t="s">
        <v>351</v>
      </c>
      <c r="E550" s="366">
        <v>0</v>
      </c>
      <c r="F550" s="365">
        <v>2260000</v>
      </c>
      <c r="G550" s="367">
        <v>9040000</v>
      </c>
    </row>
    <row r="551" spans="1:7" ht="19.5" customHeight="1">
      <c r="A551" s="354">
        <v>548</v>
      </c>
      <c r="B551" s="355"/>
      <c r="C551" s="356">
        <v>42146</v>
      </c>
      <c r="D551" s="357" t="s">
        <v>368</v>
      </c>
      <c r="E551" s="359">
        <v>0</v>
      </c>
      <c r="F551" s="358">
        <v>2260000</v>
      </c>
      <c r="G551" s="360">
        <v>11300000</v>
      </c>
    </row>
    <row r="552" spans="1:7" ht="19.5" customHeight="1">
      <c r="A552" s="361">
        <v>549</v>
      </c>
      <c r="B552" s="362" t="s">
        <v>542</v>
      </c>
      <c r="C552" s="363">
        <v>42180</v>
      </c>
      <c r="D552" s="364" t="s">
        <v>383</v>
      </c>
      <c r="E552" s="366">
        <v>0</v>
      </c>
      <c r="F552" s="365">
        <v>2260000</v>
      </c>
      <c r="G552" s="367">
        <v>13560000</v>
      </c>
    </row>
    <row r="553" spans="1:7" ht="19.5" customHeight="1">
      <c r="A553" s="354">
        <v>550</v>
      </c>
      <c r="B553" s="355"/>
      <c r="C553" s="356">
        <v>42209</v>
      </c>
      <c r="D553" s="357" t="s">
        <v>404</v>
      </c>
      <c r="E553" s="359">
        <v>0</v>
      </c>
      <c r="F553" s="358">
        <v>2260000</v>
      </c>
      <c r="G553" s="360">
        <v>15820000</v>
      </c>
    </row>
    <row r="554" spans="1:7" ht="19.5" customHeight="1">
      <c r="A554" s="361">
        <v>551</v>
      </c>
      <c r="B554" s="362"/>
      <c r="C554" s="363">
        <v>42241</v>
      </c>
      <c r="D554" s="364" t="s">
        <v>421</v>
      </c>
      <c r="E554" s="366">
        <v>0</v>
      </c>
      <c r="F554" s="365">
        <v>678000</v>
      </c>
      <c r="G554" s="367">
        <v>16498000</v>
      </c>
    </row>
    <row r="555" spans="1:7" ht="19.5" customHeight="1">
      <c r="A555" s="354">
        <v>552</v>
      </c>
      <c r="B555" s="355"/>
      <c r="C555" s="356">
        <v>42272</v>
      </c>
      <c r="D555" s="357" t="s">
        <v>446</v>
      </c>
      <c r="E555" s="359">
        <v>0</v>
      </c>
      <c r="F555" s="358">
        <v>2339000</v>
      </c>
      <c r="G555" s="360">
        <v>18837000</v>
      </c>
    </row>
    <row r="556" spans="1:7" ht="19.5" customHeight="1">
      <c r="A556" s="361">
        <v>553</v>
      </c>
      <c r="B556" s="362"/>
      <c r="C556" s="363">
        <v>42300</v>
      </c>
      <c r="D556" s="364" t="s">
        <v>474</v>
      </c>
      <c r="E556" s="366">
        <v>0</v>
      </c>
      <c r="F556" s="365">
        <v>2339000</v>
      </c>
      <c r="G556" s="367">
        <v>21176000</v>
      </c>
    </row>
    <row r="557" spans="1:7" ht="19.5" customHeight="1">
      <c r="A557" s="354">
        <v>554</v>
      </c>
      <c r="B557" s="355"/>
      <c r="C557" s="356">
        <v>42333</v>
      </c>
      <c r="D557" s="357" t="s">
        <v>502</v>
      </c>
      <c r="E557" s="359">
        <v>0</v>
      </c>
      <c r="F557" s="358">
        <v>2339000</v>
      </c>
      <c r="G557" s="360">
        <v>23515000</v>
      </c>
    </row>
    <row r="558" spans="1:7" ht="19.5" customHeight="1">
      <c r="A558" s="361">
        <v>555</v>
      </c>
      <c r="B558" s="368"/>
      <c r="C558" s="363">
        <v>42362</v>
      </c>
      <c r="D558" s="364" t="s">
        <v>522</v>
      </c>
      <c r="E558" s="366">
        <v>0</v>
      </c>
      <c r="F558" s="365">
        <v>2339000</v>
      </c>
      <c r="G558" s="367">
        <v>25854000</v>
      </c>
    </row>
    <row r="559" spans="1:7" ht="19.5" customHeight="1">
      <c r="A559" s="354">
        <v>556</v>
      </c>
      <c r="B559" s="369" t="s">
        <v>533</v>
      </c>
      <c r="C559" s="354"/>
      <c r="D559" s="357"/>
      <c r="E559" s="372">
        <v>0</v>
      </c>
      <c r="F559" s="370">
        <v>25854000</v>
      </c>
      <c r="G559" s="371"/>
    </row>
    <row r="560" spans="1:7" ht="19.5" customHeight="1">
      <c r="A560" s="361">
        <v>557</v>
      </c>
      <c r="B560" s="362"/>
      <c r="C560" s="363">
        <v>42027</v>
      </c>
      <c r="D560" s="364" t="s">
        <v>289</v>
      </c>
      <c r="E560" s="366">
        <v>0</v>
      </c>
      <c r="F560" s="365">
        <v>1573000</v>
      </c>
      <c r="G560" s="367">
        <v>1573000</v>
      </c>
    </row>
    <row r="561" spans="1:7" ht="19.5" customHeight="1">
      <c r="A561" s="354">
        <v>558</v>
      </c>
      <c r="B561" s="355"/>
      <c r="C561" s="356">
        <v>42060</v>
      </c>
      <c r="D561" s="357" t="s">
        <v>317</v>
      </c>
      <c r="E561" s="359">
        <v>0</v>
      </c>
      <c r="F561" s="358">
        <v>1573000</v>
      </c>
      <c r="G561" s="360">
        <v>3146000</v>
      </c>
    </row>
    <row r="562" spans="1:7" ht="19.5" customHeight="1">
      <c r="A562" s="361">
        <v>559</v>
      </c>
      <c r="B562" s="362"/>
      <c r="C562" s="363">
        <v>42088</v>
      </c>
      <c r="D562" s="364" t="s">
        <v>334</v>
      </c>
      <c r="E562" s="366">
        <v>0</v>
      </c>
      <c r="F562" s="365">
        <v>1573000</v>
      </c>
      <c r="G562" s="367">
        <v>4719000</v>
      </c>
    </row>
    <row r="563" spans="1:7" ht="19.5" customHeight="1">
      <c r="A563" s="354">
        <v>560</v>
      </c>
      <c r="B563" s="355"/>
      <c r="C563" s="356">
        <v>42118</v>
      </c>
      <c r="D563" s="357" t="s">
        <v>354</v>
      </c>
      <c r="E563" s="359">
        <v>0</v>
      </c>
      <c r="F563" s="358">
        <v>1570450</v>
      </c>
      <c r="G563" s="360">
        <v>6289450</v>
      </c>
    </row>
    <row r="564" spans="1:7" ht="19.5" customHeight="1">
      <c r="A564" s="361">
        <v>561</v>
      </c>
      <c r="B564" s="362"/>
      <c r="C564" s="363">
        <v>42146</v>
      </c>
      <c r="D564" s="364" t="s">
        <v>371</v>
      </c>
      <c r="E564" s="366">
        <v>0</v>
      </c>
      <c r="F564" s="365">
        <v>1563850</v>
      </c>
      <c r="G564" s="367">
        <v>7853300</v>
      </c>
    </row>
    <row r="565" spans="1:7" ht="19.5" customHeight="1">
      <c r="A565" s="354">
        <v>562</v>
      </c>
      <c r="B565" s="355" t="s">
        <v>543</v>
      </c>
      <c r="C565" s="356">
        <v>42180</v>
      </c>
      <c r="D565" s="357" t="s">
        <v>386</v>
      </c>
      <c r="E565" s="359">
        <v>0</v>
      </c>
      <c r="F565" s="358">
        <v>1563850</v>
      </c>
      <c r="G565" s="360">
        <v>9417150</v>
      </c>
    </row>
    <row r="566" spans="1:7" ht="19.5" customHeight="1">
      <c r="A566" s="361">
        <v>563</v>
      </c>
      <c r="B566" s="368"/>
      <c r="C566" s="363">
        <v>42209</v>
      </c>
      <c r="D566" s="364" t="s">
        <v>407</v>
      </c>
      <c r="E566" s="366">
        <v>0</v>
      </c>
      <c r="F566" s="365">
        <v>1563850</v>
      </c>
      <c r="G566" s="367">
        <v>10981000</v>
      </c>
    </row>
    <row r="567" spans="1:7" ht="19.5" customHeight="1">
      <c r="A567" s="354">
        <v>564</v>
      </c>
      <c r="B567" s="355"/>
      <c r="C567" s="356">
        <v>42241</v>
      </c>
      <c r="D567" s="357" t="s">
        <v>424</v>
      </c>
      <c r="E567" s="359">
        <v>0</v>
      </c>
      <c r="F567" s="358">
        <v>1042567</v>
      </c>
      <c r="G567" s="360">
        <v>12023567</v>
      </c>
    </row>
    <row r="568" spans="1:7" ht="19.5" customHeight="1">
      <c r="A568" s="361">
        <v>565</v>
      </c>
      <c r="B568" s="362"/>
      <c r="C568" s="363">
        <v>42272</v>
      </c>
      <c r="D568" s="364" t="s">
        <v>448</v>
      </c>
      <c r="E568" s="366">
        <v>0</v>
      </c>
      <c r="F568" s="365">
        <v>1563850</v>
      </c>
      <c r="G568" s="367">
        <v>13587417</v>
      </c>
    </row>
    <row r="569" spans="1:7" ht="19.5" customHeight="1">
      <c r="A569" s="354">
        <v>566</v>
      </c>
      <c r="B569" s="355" t="s">
        <v>543</v>
      </c>
      <c r="C569" s="356">
        <v>42300</v>
      </c>
      <c r="D569" s="357" t="s">
        <v>477</v>
      </c>
      <c r="E569" s="359">
        <v>0</v>
      </c>
      <c r="F569" s="358">
        <v>1563850</v>
      </c>
      <c r="G569" s="360">
        <v>15151267</v>
      </c>
    </row>
    <row r="570" spans="1:7" ht="19.5" customHeight="1">
      <c r="A570" s="361">
        <v>567</v>
      </c>
      <c r="B570" s="362"/>
      <c r="C570" s="363">
        <v>42333</v>
      </c>
      <c r="D570" s="364" t="s">
        <v>505</v>
      </c>
      <c r="E570" s="366">
        <v>0</v>
      </c>
      <c r="F570" s="365">
        <v>1563850</v>
      </c>
      <c r="G570" s="367">
        <v>16715117</v>
      </c>
    </row>
    <row r="571" spans="1:7" ht="19.5" customHeight="1">
      <c r="A571" s="354">
        <v>568</v>
      </c>
      <c r="B571" s="373"/>
      <c r="C571" s="356">
        <v>42362</v>
      </c>
      <c r="D571" s="357" t="s">
        <v>525</v>
      </c>
      <c r="E571" s="359">
        <v>0</v>
      </c>
      <c r="F571" s="358">
        <v>1563850</v>
      </c>
      <c r="G571" s="360">
        <v>18278967</v>
      </c>
    </row>
    <row r="572" spans="1:7" ht="19.5" customHeight="1">
      <c r="A572" s="361">
        <v>569</v>
      </c>
      <c r="B572" s="374" t="s">
        <v>533</v>
      </c>
      <c r="C572" s="361"/>
      <c r="D572" s="364"/>
      <c r="E572" s="376">
        <v>0</v>
      </c>
      <c r="F572" s="375">
        <v>18278967</v>
      </c>
      <c r="G572" s="377"/>
    </row>
    <row r="573" spans="1:7" ht="19.5" customHeight="1">
      <c r="A573" s="354">
        <v>570</v>
      </c>
      <c r="B573" s="355"/>
      <c r="C573" s="356">
        <v>42027</v>
      </c>
      <c r="D573" s="357" t="s">
        <v>286</v>
      </c>
      <c r="E573" s="359">
        <v>0</v>
      </c>
      <c r="F573" s="358">
        <v>60000</v>
      </c>
      <c r="G573" s="360">
        <v>60000</v>
      </c>
    </row>
    <row r="574" spans="1:7" ht="19.5" customHeight="1">
      <c r="A574" s="361">
        <v>571</v>
      </c>
      <c r="B574" s="362"/>
      <c r="C574" s="363">
        <v>42048</v>
      </c>
      <c r="D574" s="364" t="s">
        <v>306</v>
      </c>
      <c r="E574" s="366">
        <v>0</v>
      </c>
      <c r="F574" s="365">
        <v>1130000</v>
      </c>
      <c r="G574" s="367">
        <v>1190000</v>
      </c>
    </row>
    <row r="575" spans="1:7" ht="19.5" customHeight="1">
      <c r="A575" s="354">
        <v>572</v>
      </c>
      <c r="B575" s="355"/>
      <c r="C575" s="356">
        <v>42060</v>
      </c>
      <c r="D575" s="357" t="s">
        <v>314</v>
      </c>
      <c r="E575" s="359">
        <v>0</v>
      </c>
      <c r="F575" s="358">
        <v>60000</v>
      </c>
      <c r="G575" s="360">
        <v>1250000</v>
      </c>
    </row>
    <row r="576" spans="1:7" ht="19.5" customHeight="1">
      <c r="A576" s="361">
        <v>573</v>
      </c>
      <c r="B576" s="362"/>
      <c r="C576" s="363">
        <v>42088</v>
      </c>
      <c r="D576" s="364" t="s">
        <v>286</v>
      </c>
      <c r="E576" s="366">
        <v>0</v>
      </c>
      <c r="F576" s="365">
        <v>60000</v>
      </c>
      <c r="G576" s="367">
        <v>1310000</v>
      </c>
    </row>
    <row r="577" spans="1:7" ht="19.5" customHeight="1">
      <c r="A577" s="354">
        <v>574</v>
      </c>
      <c r="B577" s="355"/>
      <c r="C577" s="356">
        <v>42118</v>
      </c>
      <c r="D577" s="357" t="s">
        <v>286</v>
      </c>
      <c r="E577" s="359">
        <v>0</v>
      </c>
      <c r="F577" s="358">
        <v>60000</v>
      </c>
      <c r="G577" s="360">
        <v>1370000</v>
      </c>
    </row>
    <row r="578" spans="1:7" ht="19.5" customHeight="1">
      <c r="A578" s="361">
        <v>575</v>
      </c>
      <c r="B578" s="362"/>
      <c r="C578" s="363">
        <v>42146</v>
      </c>
      <c r="D578" s="364" t="s">
        <v>286</v>
      </c>
      <c r="E578" s="366">
        <v>0</v>
      </c>
      <c r="F578" s="365">
        <v>60000</v>
      </c>
      <c r="G578" s="367">
        <v>1430000</v>
      </c>
    </row>
    <row r="579" spans="1:7" ht="19.5" customHeight="1">
      <c r="A579" s="354">
        <v>576</v>
      </c>
      <c r="B579" s="355"/>
      <c r="C579" s="356">
        <v>42180</v>
      </c>
      <c r="D579" s="357" t="s">
        <v>286</v>
      </c>
      <c r="E579" s="359">
        <v>0</v>
      </c>
      <c r="F579" s="358">
        <v>60000</v>
      </c>
      <c r="G579" s="360">
        <v>1490000</v>
      </c>
    </row>
    <row r="580" spans="1:7" ht="19.5" customHeight="1">
      <c r="A580" s="361">
        <v>577</v>
      </c>
      <c r="B580" s="362" t="s">
        <v>544</v>
      </c>
      <c r="C580" s="363">
        <v>42209</v>
      </c>
      <c r="D580" s="364" t="s">
        <v>286</v>
      </c>
      <c r="E580" s="366">
        <v>0</v>
      </c>
      <c r="F580" s="365">
        <v>60000</v>
      </c>
      <c r="G580" s="367">
        <v>1550000</v>
      </c>
    </row>
    <row r="581" spans="1:7" ht="19.5" customHeight="1">
      <c r="A581" s="354">
        <v>578</v>
      </c>
      <c r="B581" s="355"/>
      <c r="C581" s="356">
        <v>42241</v>
      </c>
      <c r="D581" s="357" t="s">
        <v>286</v>
      </c>
      <c r="E581" s="359">
        <v>0</v>
      </c>
      <c r="F581" s="358">
        <v>18000</v>
      </c>
      <c r="G581" s="360">
        <v>1568000</v>
      </c>
    </row>
    <row r="582" spans="1:7" ht="19.5" customHeight="1">
      <c r="A582" s="361">
        <v>579</v>
      </c>
      <c r="B582" s="362"/>
      <c r="C582" s="363">
        <v>42272</v>
      </c>
      <c r="D582" s="364" t="s">
        <v>286</v>
      </c>
      <c r="E582" s="366">
        <v>0</v>
      </c>
      <c r="F582" s="365">
        <v>120000</v>
      </c>
      <c r="G582" s="367">
        <v>1688000</v>
      </c>
    </row>
    <row r="583" spans="1:7" ht="19.5" customHeight="1">
      <c r="A583" s="354">
        <v>580</v>
      </c>
      <c r="B583" s="355"/>
      <c r="C583" s="356">
        <v>42272</v>
      </c>
      <c r="D583" s="357" t="s">
        <v>447</v>
      </c>
      <c r="E583" s="359">
        <v>0</v>
      </c>
      <c r="F583" s="358">
        <v>1430400</v>
      </c>
      <c r="G583" s="360">
        <v>3118400</v>
      </c>
    </row>
    <row r="584" spans="1:7" ht="19.5" customHeight="1">
      <c r="A584" s="361">
        <v>581</v>
      </c>
      <c r="B584" s="362"/>
      <c r="C584" s="363">
        <v>42300</v>
      </c>
      <c r="D584" s="364" t="s">
        <v>286</v>
      </c>
      <c r="E584" s="366">
        <v>0</v>
      </c>
      <c r="F584" s="365">
        <v>120000</v>
      </c>
      <c r="G584" s="367">
        <v>3238400</v>
      </c>
    </row>
    <row r="585" spans="1:7" ht="19.5" customHeight="1">
      <c r="A585" s="354">
        <v>582</v>
      </c>
      <c r="B585" s="355"/>
      <c r="C585" s="356">
        <v>42300</v>
      </c>
      <c r="D585" s="357" t="s">
        <v>475</v>
      </c>
      <c r="E585" s="359">
        <v>0</v>
      </c>
      <c r="F585" s="358">
        <v>-27000</v>
      </c>
      <c r="G585" s="360">
        <v>3211400</v>
      </c>
    </row>
    <row r="586" spans="1:7" ht="19.5" customHeight="1">
      <c r="A586" s="361">
        <v>583</v>
      </c>
      <c r="B586" s="362"/>
      <c r="C586" s="363">
        <v>42333</v>
      </c>
      <c r="D586" s="364" t="s">
        <v>286</v>
      </c>
      <c r="E586" s="366">
        <v>0</v>
      </c>
      <c r="F586" s="365">
        <v>120000</v>
      </c>
      <c r="G586" s="367">
        <v>3331400</v>
      </c>
    </row>
    <row r="587" spans="1:7" ht="19.5" customHeight="1">
      <c r="A587" s="354">
        <v>584</v>
      </c>
      <c r="B587" s="373"/>
      <c r="C587" s="356">
        <v>42362</v>
      </c>
      <c r="D587" s="357" t="s">
        <v>286</v>
      </c>
      <c r="E587" s="359">
        <v>0</v>
      </c>
      <c r="F587" s="358">
        <v>120000</v>
      </c>
      <c r="G587" s="360">
        <v>3451400</v>
      </c>
    </row>
    <row r="588" spans="1:7" ht="19.5" customHeight="1">
      <c r="A588" s="361">
        <v>585</v>
      </c>
      <c r="B588" s="374" t="s">
        <v>533</v>
      </c>
      <c r="C588" s="361"/>
      <c r="D588" s="364"/>
      <c r="E588" s="376">
        <v>0</v>
      </c>
      <c r="F588" s="375">
        <v>3451400</v>
      </c>
      <c r="G588" s="377"/>
    </row>
    <row r="589" spans="1:7" ht="19.5" customHeight="1">
      <c r="A589" s="354">
        <v>586</v>
      </c>
      <c r="B589" s="355" t="s">
        <v>545</v>
      </c>
      <c r="C589" s="356">
        <v>42048</v>
      </c>
      <c r="D589" s="357" t="s">
        <v>307</v>
      </c>
      <c r="E589" s="359">
        <v>0</v>
      </c>
      <c r="F589" s="358">
        <v>786500</v>
      </c>
      <c r="G589" s="360">
        <v>786500</v>
      </c>
    </row>
    <row r="590" spans="1:7" ht="19.5" customHeight="1">
      <c r="A590" s="361">
        <v>587</v>
      </c>
      <c r="B590" s="368"/>
      <c r="C590" s="363">
        <v>42272</v>
      </c>
      <c r="D590" s="364" t="s">
        <v>447</v>
      </c>
      <c r="E590" s="366">
        <v>0</v>
      </c>
      <c r="F590" s="365">
        <v>781925</v>
      </c>
      <c r="G590" s="367">
        <v>1568425</v>
      </c>
    </row>
    <row r="591" spans="1:7" ht="19.5" customHeight="1">
      <c r="A591" s="354">
        <v>588</v>
      </c>
      <c r="B591" s="369" t="s">
        <v>533</v>
      </c>
      <c r="C591" s="354"/>
      <c r="D591" s="357"/>
      <c r="E591" s="372">
        <v>0</v>
      </c>
      <c r="F591" s="370">
        <v>1568425</v>
      </c>
      <c r="G591" s="371"/>
    </row>
    <row r="592" spans="1:7" ht="19.5" customHeight="1">
      <c r="A592" s="361">
        <v>589</v>
      </c>
      <c r="B592" s="355" t="s">
        <v>546</v>
      </c>
      <c r="C592" s="363">
        <v>42027</v>
      </c>
      <c r="D592" s="364" t="s">
        <v>288</v>
      </c>
      <c r="E592" s="366">
        <v>0</v>
      </c>
      <c r="F592" s="365">
        <v>209028</v>
      </c>
      <c r="G592" s="367">
        <v>209028</v>
      </c>
    </row>
    <row r="593" spans="1:7" ht="19.5" customHeight="1">
      <c r="A593" s="354">
        <v>590</v>
      </c>
      <c r="B593" s="373"/>
      <c r="C593" s="356">
        <v>42060</v>
      </c>
      <c r="D593" s="357" t="s">
        <v>316</v>
      </c>
      <c r="E593" s="359">
        <v>0</v>
      </c>
      <c r="F593" s="358">
        <v>209028</v>
      </c>
      <c r="G593" s="360">
        <v>418056</v>
      </c>
    </row>
    <row r="594" spans="1:7" ht="19.5" customHeight="1">
      <c r="A594" s="361">
        <v>591</v>
      </c>
      <c r="B594" s="362"/>
      <c r="C594" s="363">
        <v>42088</v>
      </c>
      <c r="D594" s="364" t="s">
        <v>333</v>
      </c>
      <c r="E594" s="366">
        <v>0</v>
      </c>
      <c r="F594" s="365">
        <v>209028</v>
      </c>
      <c r="G594" s="367">
        <v>627084</v>
      </c>
    </row>
    <row r="595" spans="1:7" ht="19.5" customHeight="1">
      <c r="A595" s="354">
        <v>592</v>
      </c>
      <c r="B595" s="355"/>
      <c r="C595" s="356">
        <v>42118</v>
      </c>
      <c r="D595" s="357" t="s">
        <v>353</v>
      </c>
      <c r="E595" s="359">
        <v>0</v>
      </c>
      <c r="F595" s="358">
        <v>209028</v>
      </c>
      <c r="G595" s="360">
        <v>836112</v>
      </c>
    </row>
    <row r="596" spans="1:7" ht="19.5" customHeight="1">
      <c r="A596" s="361">
        <v>593</v>
      </c>
      <c r="B596" s="362"/>
      <c r="C596" s="363">
        <v>42146</v>
      </c>
      <c r="D596" s="364" t="s">
        <v>370</v>
      </c>
      <c r="E596" s="366">
        <v>0</v>
      </c>
      <c r="F596" s="365">
        <v>209028</v>
      </c>
      <c r="G596" s="367">
        <v>1045140</v>
      </c>
    </row>
    <row r="597" spans="1:7" ht="19.5" customHeight="1">
      <c r="A597" s="354">
        <v>594</v>
      </c>
      <c r="B597" s="355" t="s">
        <v>546</v>
      </c>
      <c r="C597" s="356">
        <v>42180</v>
      </c>
      <c r="D597" s="357" t="s">
        <v>385</v>
      </c>
      <c r="E597" s="359">
        <v>0</v>
      </c>
      <c r="F597" s="358">
        <v>209028</v>
      </c>
      <c r="G597" s="360">
        <v>1254168</v>
      </c>
    </row>
    <row r="598" spans="1:7" ht="19.5" customHeight="1">
      <c r="A598" s="361">
        <v>595</v>
      </c>
      <c r="B598" s="362"/>
      <c r="C598" s="363">
        <v>42209</v>
      </c>
      <c r="D598" s="364" t="s">
        <v>406</v>
      </c>
      <c r="E598" s="366">
        <v>0</v>
      </c>
      <c r="F598" s="365">
        <v>209028</v>
      </c>
      <c r="G598" s="367">
        <v>1463196</v>
      </c>
    </row>
    <row r="599" spans="1:7" ht="19.5" customHeight="1">
      <c r="A599" s="354">
        <v>596</v>
      </c>
      <c r="B599" s="355"/>
      <c r="C599" s="356">
        <v>42241</v>
      </c>
      <c r="D599" s="357" t="s">
        <v>423</v>
      </c>
      <c r="E599" s="359">
        <v>0</v>
      </c>
      <c r="F599" s="358">
        <v>62708</v>
      </c>
      <c r="G599" s="360">
        <v>1525904</v>
      </c>
    </row>
    <row r="600" spans="1:7" ht="19.5" customHeight="1">
      <c r="A600" s="361">
        <v>597</v>
      </c>
      <c r="B600" s="362"/>
      <c r="C600" s="363">
        <v>42272</v>
      </c>
      <c r="D600" s="364" t="s">
        <v>451</v>
      </c>
      <c r="E600" s="366">
        <v>0</v>
      </c>
      <c r="F600" s="365">
        <v>324117</v>
      </c>
      <c r="G600" s="367">
        <v>1850021</v>
      </c>
    </row>
    <row r="601" spans="1:7" ht="19.5" customHeight="1">
      <c r="A601" s="354">
        <v>598</v>
      </c>
      <c r="B601" s="355"/>
      <c r="C601" s="356">
        <v>42304</v>
      </c>
      <c r="D601" s="357" t="s">
        <v>489</v>
      </c>
      <c r="E601" s="359">
        <v>0</v>
      </c>
      <c r="F601" s="358">
        <v>202667</v>
      </c>
      <c r="G601" s="360">
        <v>2052688</v>
      </c>
    </row>
    <row r="602" spans="1:7" ht="19.5" customHeight="1">
      <c r="A602" s="361">
        <v>599</v>
      </c>
      <c r="B602" s="362"/>
      <c r="C602" s="363">
        <v>42333</v>
      </c>
      <c r="D602" s="364" t="s">
        <v>504</v>
      </c>
      <c r="E602" s="366">
        <v>0</v>
      </c>
      <c r="F602" s="365">
        <v>204917</v>
      </c>
      <c r="G602" s="367">
        <v>2257605</v>
      </c>
    </row>
    <row r="603" spans="1:7" ht="19.5" customHeight="1">
      <c r="A603" s="354">
        <v>600</v>
      </c>
      <c r="B603" s="373"/>
      <c r="C603" s="356">
        <v>42362</v>
      </c>
      <c r="D603" s="357" t="s">
        <v>524</v>
      </c>
      <c r="E603" s="359">
        <v>0</v>
      </c>
      <c r="F603" s="358">
        <v>204917</v>
      </c>
      <c r="G603" s="360">
        <v>2462522</v>
      </c>
    </row>
    <row r="604" spans="1:7" ht="19.5" customHeight="1">
      <c r="A604" s="361">
        <v>601</v>
      </c>
      <c r="B604" s="374" t="s">
        <v>533</v>
      </c>
      <c r="C604" s="361"/>
      <c r="D604" s="364"/>
      <c r="E604" s="376">
        <v>0</v>
      </c>
      <c r="F604" s="375">
        <v>2462522</v>
      </c>
      <c r="G604" s="377"/>
    </row>
    <row r="605" spans="1:7" ht="19.5" customHeight="1">
      <c r="A605" s="354">
        <v>602</v>
      </c>
      <c r="B605" s="355"/>
      <c r="C605" s="356">
        <v>42027</v>
      </c>
      <c r="D605" s="357" t="s">
        <v>291</v>
      </c>
      <c r="E605" s="359">
        <v>0</v>
      </c>
      <c r="F605" s="358">
        <v>142007</v>
      </c>
      <c r="G605" s="360">
        <v>142007</v>
      </c>
    </row>
    <row r="606" spans="1:7" ht="19.5" customHeight="1">
      <c r="A606" s="361">
        <v>603</v>
      </c>
      <c r="B606" s="362"/>
      <c r="C606" s="363">
        <v>42060</v>
      </c>
      <c r="D606" s="364" t="s">
        <v>319</v>
      </c>
      <c r="E606" s="366">
        <v>0</v>
      </c>
      <c r="F606" s="365">
        <v>142007</v>
      </c>
      <c r="G606" s="367">
        <v>284014</v>
      </c>
    </row>
    <row r="607" spans="1:7" ht="19.5" customHeight="1">
      <c r="A607" s="354">
        <v>604</v>
      </c>
      <c r="B607" s="355"/>
      <c r="C607" s="356">
        <v>42088</v>
      </c>
      <c r="D607" s="357" t="s">
        <v>336</v>
      </c>
      <c r="E607" s="359">
        <v>0</v>
      </c>
      <c r="F607" s="358">
        <v>112336</v>
      </c>
      <c r="G607" s="360">
        <v>396350</v>
      </c>
    </row>
    <row r="608" spans="1:7" ht="19.5" customHeight="1">
      <c r="A608" s="361">
        <v>605</v>
      </c>
      <c r="B608" s="362"/>
      <c r="C608" s="363">
        <v>42118</v>
      </c>
      <c r="D608" s="364" t="s">
        <v>356</v>
      </c>
      <c r="E608" s="366">
        <v>0</v>
      </c>
      <c r="F608" s="365">
        <v>171462</v>
      </c>
      <c r="G608" s="367">
        <v>567812</v>
      </c>
    </row>
    <row r="609" spans="1:7" ht="19.5" customHeight="1">
      <c r="A609" s="354">
        <v>606</v>
      </c>
      <c r="B609" s="355"/>
      <c r="C609" s="356">
        <v>42146</v>
      </c>
      <c r="D609" s="357" t="s">
        <v>372</v>
      </c>
      <c r="E609" s="359">
        <v>0</v>
      </c>
      <c r="F609" s="358">
        <v>138093</v>
      </c>
      <c r="G609" s="360">
        <v>705905</v>
      </c>
    </row>
    <row r="610" spans="1:7" ht="19.5" customHeight="1">
      <c r="A610" s="361">
        <v>607</v>
      </c>
      <c r="B610" s="362" t="s">
        <v>547</v>
      </c>
      <c r="C610" s="363">
        <v>42180</v>
      </c>
      <c r="D610" s="364" t="s">
        <v>388</v>
      </c>
      <c r="E610" s="366">
        <v>0</v>
      </c>
      <c r="F610" s="365">
        <v>103165</v>
      </c>
      <c r="G610" s="367">
        <v>809070</v>
      </c>
    </row>
    <row r="611" spans="1:7" ht="19.5" customHeight="1">
      <c r="A611" s="354">
        <v>608</v>
      </c>
      <c r="B611" s="355"/>
      <c r="C611" s="356">
        <v>42209</v>
      </c>
      <c r="D611" s="357" t="s">
        <v>409</v>
      </c>
      <c r="E611" s="359">
        <v>0</v>
      </c>
      <c r="F611" s="358">
        <v>179197</v>
      </c>
      <c r="G611" s="360">
        <v>988267</v>
      </c>
    </row>
    <row r="612" spans="1:7" ht="19.5" customHeight="1">
      <c r="A612" s="361">
        <v>609</v>
      </c>
      <c r="B612" s="362"/>
      <c r="C612" s="363">
        <v>42241</v>
      </c>
      <c r="D612" s="364" t="s">
        <v>426</v>
      </c>
      <c r="E612" s="366">
        <v>0</v>
      </c>
      <c r="F612" s="365">
        <v>94121</v>
      </c>
      <c r="G612" s="367">
        <v>1082388</v>
      </c>
    </row>
    <row r="613" spans="1:7" ht="19.5" customHeight="1">
      <c r="A613" s="354">
        <v>610</v>
      </c>
      <c r="B613" s="355"/>
      <c r="C613" s="356">
        <v>42272</v>
      </c>
      <c r="D613" s="357" t="s">
        <v>452</v>
      </c>
      <c r="E613" s="359">
        <v>0</v>
      </c>
      <c r="F613" s="358">
        <v>195481</v>
      </c>
      <c r="G613" s="360">
        <v>1277869</v>
      </c>
    </row>
    <row r="614" spans="1:7" ht="19.5" customHeight="1">
      <c r="A614" s="361">
        <v>611</v>
      </c>
      <c r="B614" s="362"/>
      <c r="C614" s="363">
        <v>42304</v>
      </c>
      <c r="D614" s="364" t="s">
        <v>490</v>
      </c>
      <c r="E614" s="366">
        <v>0</v>
      </c>
      <c r="F614" s="365">
        <v>130321</v>
      </c>
      <c r="G614" s="367">
        <v>1408190</v>
      </c>
    </row>
    <row r="615" spans="1:7" ht="19.5" customHeight="1">
      <c r="A615" s="354">
        <v>612</v>
      </c>
      <c r="B615" s="355"/>
      <c r="C615" s="356">
        <v>42333</v>
      </c>
      <c r="D615" s="357" t="s">
        <v>507</v>
      </c>
      <c r="E615" s="359">
        <v>0</v>
      </c>
      <c r="F615" s="358">
        <v>130321</v>
      </c>
      <c r="G615" s="360">
        <v>1538511</v>
      </c>
    </row>
    <row r="616" spans="1:7" ht="19.5" customHeight="1">
      <c r="A616" s="361">
        <v>613</v>
      </c>
      <c r="B616" s="368"/>
      <c r="C616" s="363">
        <v>42362</v>
      </c>
      <c r="D616" s="364" t="s">
        <v>527</v>
      </c>
      <c r="E616" s="366">
        <v>0</v>
      </c>
      <c r="F616" s="365">
        <v>130321</v>
      </c>
      <c r="G616" s="367">
        <v>1668832</v>
      </c>
    </row>
    <row r="617" spans="1:7" ht="19.5" customHeight="1">
      <c r="A617" s="354">
        <v>614</v>
      </c>
      <c r="B617" s="369" t="s">
        <v>533</v>
      </c>
      <c r="C617" s="354"/>
      <c r="D617" s="357"/>
      <c r="E617" s="372">
        <v>0</v>
      </c>
      <c r="F617" s="370">
        <v>1668832</v>
      </c>
      <c r="G617" s="371"/>
    </row>
    <row r="618" spans="1:7" ht="19.5" customHeight="1">
      <c r="A618" s="361">
        <v>615</v>
      </c>
      <c r="B618" s="362"/>
      <c r="C618" s="363">
        <v>42027</v>
      </c>
      <c r="D618" s="364" t="s">
        <v>287</v>
      </c>
      <c r="E618" s="366">
        <v>0</v>
      </c>
      <c r="F618" s="365">
        <v>242560</v>
      </c>
      <c r="G618" s="367">
        <v>242560</v>
      </c>
    </row>
    <row r="619" spans="1:7" ht="19.5" customHeight="1">
      <c r="A619" s="354">
        <v>616</v>
      </c>
      <c r="B619" s="355" t="s">
        <v>548</v>
      </c>
      <c r="C619" s="356">
        <v>42060</v>
      </c>
      <c r="D619" s="357" t="s">
        <v>315</v>
      </c>
      <c r="E619" s="359">
        <v>0</v>
      </c>
      <c r="F619" s="358">
        <v>244680</v>
      </c>
      <c r="G619" s="360">
        <v>487240</v>
      </c>
    </row>
    <row r="620" spans="1:7" ht="19.5" customHeight="1">
      <c r="A620" s="361">
        <v>617</v>
      </c>
      <c r="B620" s="368"/>
      <c r="C620" s="363">
        <v>42088</v>
      </c>
      <c r="D620" s="364" t="s">
        <v>332</v>
      </c>
      <c r="E620" s="366">
        <v>0</v>
      </c>
      <c r="F620" s="365">
        <v>243620</v>
      </c>
      <c r="G620" s="367">
        <v>730860</v>
      </c>
    </row>
    <row r="621" spans="1:7" ht="19.5" customHeight="1">
      <c r="A621" s="354">
        <v>618</v>
      </c>
      <c r="B621" s="355"/>
      <c r="C621" s="356">
        <v>42118</v>
      </c>
      <c r="D621" s="357" t="s">
        <v>352</v>
      </c>
      <c r="E621" s="359">
        <v>0</v>
      </c>
      <c r="F621" s="358">
        <v>243620</v>
      </c>
      <c r="G621" s="360">
        <v>974480</v>
      </c>
    </row>
    <row r="622" spans="1:7" ht="19.5" customHeight="1">
      <c r="A622" s="361">
        <v>619</v>
      </c>
      <c r="B622" s="362"/>
      <c r="C622" s="363">
        <v>42146</v>
      </c>
      <c r="D622" s="364" t="s">
        <v>369</v>
      </c>
      <c r="E622" s="366">
        <v>0</v>
      </c>
      <c r="F622" s="365">
        <v>243620</v>
      </c>
      <c r="G622" s="367">
        <v>1218100</v>
      </c>
    </row>
    <row r="623" spans="1:7" ht="19.5" customHeight="1">
      <c r="A623" s="354">
        <v>620</v>
      </c>
      <c r="B623" s="355" t="s">
        <v>548</v>
      </c>
      <c r="C623" s="356">
        <v>42180</v>
      </c>
      <c r="D623" s="357" t="s">
        <v>384</v>
      </c>
      <c r="E623" s="359">
        <v>0</v>
      </c>
      <c r="F623" s="358">
        <v>243620</v>
      </c>
      <c r="G623" s="360">
        <v>1461720</v>
      </c>
    </row>
    <row r="624" spans="1:7" ht="19.5" customHeight="1">
      <c r="A624" s="361">
        <v>621</v>
      </c>
      <c r="B624" s="362"/>
      <c r="C624" s="363">
        <v>42209</v>
      </c>
      <c r="D624" s="364" t="s">
        <v>405</v>
      </c>
      <c r="E624" s="366">
        <v>0</v>
      </c>
      <c r="F624" s="365">
        <v>243620</v>
      </c>
      <c r="G624" s="367">
        <v>1705340</v>
      </c>
    </row>
    <row r="625" spans="1:7" ht="19.5" customHeight="1">
      <c r="A625" s="354">
        <v>622</v>
      </c>
      <c r="B625" s="355"/>
      <c r="C625" s="356">
        <v>42241</v>
      </c>
      <c r="D625" s="357" t="s">
        <v>422</v>
      </c>
      <c r="E625" s="359">
        <v>0</v>
      </c>
      <c r="F625" s="358">
        <v>149140</v>
      </c>
      <c r="G625" s="360">
        <v>1854480</v>
      </c>
    </row>
    <row r="626" spans="1:7" ht="19.5" customHeight="1">
      <c r="A626" s="361">
        <v>623</v>
      </c>
      <c r="B626" s="362"/>
      <c r="C626" s="363">
        <v>42272</v>
      </c>
      <c r="D626" s="364" t="s">
        <v>449</v>
      </c>
      <c r="E626" s="366">
        <v>0</v>
      </c>
      <c r="F626" s="365">
        <v>261560</v>
      </c>
      <c r="G626" s="367">
        <v>2116040</v>
      </c>
    </row>
    <row r="627" spans="1:7" ht="19.5" customHeight="1">
      <c r="A627" s="354">
        <v>624</v>
      </c>
      <c r="B627" s="355"/>
      <c r="C627" s="356">
        <v>42300</v>
      </c>
      <c r="D627" s="357" t="s">
        <v>476</v>
      </c>
      <c r="E627" s="359">
        <v>0</v>
      </c>
      <c r="F627" s="358">
        <v>261560</v>
      </c>
      <c r="G627" s="360">
        <v>2377600</v>
      </c>
    </row>
    <row r="628" spans="1:7" ht="19.5" customHeight="1">
      <c r="A628" s="361">
        <v>625</v>
      </c>
      <c r="B628" s="362"/>
      <c r="C628" s="363">
        <v>42333</v>
      </c>
      <c r="D628" s="364" t="s">
        <v>503</v>
      </c>
      <c r="E628" s="366">
        <v>0</v>
      </c>
      <c r="F628" s="365">
        <v>261560</v>
      </c>
      <c r="G628" s="367">
        <v>2639160</v>
      </c>
    </row>
    <row r="629" spans="1:7" ht="19.5" customHeight="1">
      <c r="A629" s="354">
        <v>626</v>
      </c>
      <c r="B629" s="373"/>
      <c r="C629" s="356">
        <v>42362</v>
      </c>
      <c r="D629" s="357" t="s">
        <v>523</v>
      </c>
      <c r="E629" s="359">
        <v>0</v>
      </c>
      <c r="F629" s="358">
        <v>261560</v>
      </c>
      <c r="G629" s="360">
        <v>2900720</v>
      </c>
    </row>
    <row r="630" spans="1:7" ht="19.5" customHeight="1">
      <c r="A630" s="361">
        <v>627</v>
      </c>
      <c r="B630" s="374" t="s">
        <v>533</v>
      </c>
      <c r="C630" s="361"/>
      <c r="D630" s="364"/>
      <c r="E630" s="376">
        <v>0</v>
      </c>
      <c r="F630" s="375">
        <v>2900720</v>
      </c>
      <c r="G630" s="377"/>
    </row>
    <row r="631" spans="1:7" ht="19.5" customHeight="1">
      <c r="A631" s="354">
        <v>628</v>
      </c>
      <c r="B631" s="355"/>
      <c r="C631" s="356">
        <v>42027</v>
      </c>
      <c r="D631" s="357" t="s">
        <v>290</v>
      </c>
      <c r="E631" s="359">
        <v>0</v>
      </c>
      <c r="F631" s="358">
        <v>163080</v>
      </c>
      <c r="G631" s="360">
        <v>163080</v>
      </c>
    </row>
    <row r="632" spans="1:7" ht="19.5" customHeight="1">
      <c r="A632" s="361">
        <v>629</v>
      </c>
      <c r="B632" s="362"/>
      <c r="C632" s="363">
        <v>42060</v>
      </c>
      <c r="D632" s="364" t="s">
        <v>318</v>
      </c>
      <c r="E632" s="366">
        <v>0</v>
      </c>
      <c r="F632" s="365">
        <v>164500</v>
      </c>
      <c r="G632" s="367">
        <v>327580</v>
      </c>
    </row>
    <row r="633" spans="1:7" ht="19.5" customHeight="1">
      <c r="A633" s="354">
        <v>630</v>
      </c>
      <c r="B633" s="355"/>
      <c r="C633" s="356">
        <v>42088</v>
      </c>
      <c r="D633" s="357" t="s">
        <v>335</v>
      </c>
      <c r="E633" s="359">
        <v>0</v>
      </c>
      <c r="F633" s="358">
        <v>163820</v>
      </c>
      <c r="G633" s="360">
        <v>491400</v>
      </c>
    </row>
    <row r="634" spans="1:7" ht="19.5" customHeight="1">
      <c r="A634" s="361">
        <v>631</v>
      </c>
      <c r="B634" s="362"/>
      <c r="C634" s="363">
        <v>42118</v>
      </c>
      <c r="D634" s="364" t="s">
        <v>355</v>
      </c>
      <c r="E634" s="366">
        <v>0</v>
      </c>
      <c r="F634" s="365">
        <v>163520</v>
      </c>
      <c r="G634" s="367">
        <v>654920</v>
      </c>
    </row>
    <row r="635" spans="1:7" ht="19.5" customHeight="1">
      <c r="A635" s="354">
        <v>632</v>
      </c>
      <c r="B635" s="355"/>
      <c r="C635" s="356">
        <v>42146</v>
      </c>
      <c r="D635" s="357" t="s">
        <v>375</v>
      </c>
      <c r="E635" s="359">
        <v>0</v>
      </c>
      <c r="F635" s="358">
        <v>167730</v>
      </c>
      <c r="G635" s="360">
        <v>822650</v>
      </c>
    </row>
    <row r="636" spans="1:7" ht="19.5" customHeight="1">
      <c r="A636" s="361">
        <v>633</v>
      </c>
      <c r="B636" s="362" t="s">
        <v>549</v>
      </c>
      <c r="C636" s="363">
        <v>42180</v>
      </c>
      <c r="D636" s="364" t="s">
        <v>387</v>
      </c>
      <c r="E636" s="366">
        <v>0</v>
      </c>
      <c r="F636" s="365">
        <v>164530</v>
      </c>
      <c r="G636" s="367">
        <v>987180</v>
      </c>
    </row>
    <row r="637" spans="1:7" ht="19.5" customHeight="1">
      <c r="A637" s="354">
        <v>634</v>
      </c>
      <c r="B637" s="355"/>
      <c r="C637" s="356">
        <v>42209</v>
      </c>
      <c r="D637" s="357" t="s">
        <v>408</v>
      </c>
      <c r="E637" s="359">
        <v>0</v>
      </c>
      <c r="F637" s="358">
        <v>167730</v>
      </c>
      <c r="G637" s="360">
        <v>1154910</v>
      </c>
    </row>
    <row r="638" spans="1:7" ht="19.5" customHeight="1">
      <c r="A638" s="361">
        <v>635</v>
      </c>
      <c r="B638" s="362"/>
      <c r="C638" s="363">
        <v>42241</v>
      </c>
      <c r="D638" s="364" t="s">
        <v>425</v>
      </c>
      <c r="E638" s="366">
        <v>0</v>
      </c>
      <c r="F638" s="365">
        <v>130570</v>
      </c>
      <c r="G638" s="367">
        <v>1285480</v>
      </c>
    </row>
    <row r="639" spans="1:7" ht="19.5" customHeight="1">
      <c r="A639" s="354">
        <v>636</v>
      </c>
      <c r="B639" s="355"/>
      <c r="C639" s="356">
        <v>42272</v>
      </c>
      <c r="D639" s="357" t="s">
        <v>450</v>
      </c>
      <c r="E639" s="359">
        <v>0</v>
      </c>
      <c r="F639" s="358">
        <v>164530</v>
      </c>
      <c r="G639" s="360">
        <v>1450010</v>
      </c>
    </row>
    <row r="640" spans="1:7" ht="19.5" customHeight="1">
      <c r="A640" s="361">
        <v>637</v>
      </c>
      <c r="B640" s="362"/>
      <c r="C640" s="363">
        <v>42300</v>
      </c>
      <c r="D640" s="364" t="s">
        <v>478</v>
      </c>
      <c r="E640" s="366">
        <v>0</v>
      </c>
      <c r="F640" s="365">
        <v>164530</v>
      </c>
      <c r="G640" s="367">
        <v>1614540</v>
      </c>
    </row>
    <row r="641" spans="1:7" ht="19.5" customHeight="1">
      <c r="A641" s="354">
        <v>638</v>
      </c>
      <c r="B641" s="355"/>
      <c r="C641" s="356">
        <v>42333</v>
      </c>
      <c r="D641" s="357" t="s">
        <v>506</v>
      </c>
      <c r="E641" s="359">
        <v>0</v>
      </c>
      <c r="F641" s="358">
        <v>164530</v>
      </c>
      <c r="G641" s="360">
        <v>1779070</v>
      </c>
    </row>
    <row r="642" spans="1:7" ht="19.5" customHeight="1">
      <c r="A642" s="361">
        <v>639</v>
      </c>
      <c r="B642" s="368"/>
      <c r="C642" s="363">
        <v>42362</v>
      </c>
      <c r="D642" s="364" t="s">
        <v>526</v>
      </c>
      <c r="E642" s="366">
        <v>0</v>
      </c>
      <c r="F642" s="365">
        <v>164530</v>
      </c>
      <c r="G642" s="367">
        <v>1943600</v>
      </c>
    </row>
    <row r="643" spans="1:7" ht="19.5" customHeight="1">
      <c r="A643" s="354">
        <v>640</v>
      </c>
      <c r="B643" s="369" t="s">
        <v>533</v>
      </c>
      <c r="C643" s="354"/>
      <c r="D643" s="357"/>
      <c r="E643" s="372">
        <v>0</v>
      </c>
      <c r="F643" s="370">
        <v>1943600</v>
      </c>
      <c r="G643" s="371"/>
    </row>
    <row r="644" spans="1:7" ht="19.5" customHeight="1">
      <c r="A644" s="361">
        <v>641</v>
      </c>
      <c r="B644" s="362"/>
      <c r="C644" s="363">
        <v>42272</v>
      </c>
      <c r="D644" s="364" t="s">
        <v>443</v>
      </c>
      <c r="E644" s="366">
        <v>0</v>
      </c>
      <c r="F644" s="365">
        <v>31000</v>
      </c>
      <c r="G644" s="367">
        <v>31000</v>
      </c>
    </row>
    <row r="645" spans="1:7" ht="19.5" customHeight="1">
      <c r="A645" s="354">
        <v>642</v>
      </c>
      <c r="B645" s="355" t="s">
        <v>550</v>
      </c>
      <c r="C645" s="356">
        <v>42290</v>
      </c>
      <c r="D645" s="357" t="s">
        <v>462</v>
      </c>
      <c r="E645" s="359">
        <v>0</v>
      </c>
      <c r="F645" s="358">
        <v>28000</v>
      </c>
      <c r="G645" s="360">
        <v>59000</v>
      </c>
    </row>
    <row r="646" spans="1:7" ht="19.5" customHeight="1">
      <c r="A646" s="361">
        <v>643</v>
      </c>
      <c r="B646" s="362"/>
      <c r="C646" s="363">
        <v>42291</v>
      </c>
      <c r="D646" s="364" t="s">
        <v>443</v>
      </c>
      <c r="E646" s="366">
        <v>0</v>
      </c>
      <c r="F646" s="365">
        <v>26000</v>
      </c>
      <c r="G646" s="367">
        <v>85000</v>
      </c>
    </row>
    <row r="647" spans="1:7" ht="19.5" customHeight="1">
      <c r="A647" s="354">
        <v>644</v>
      </c>
      <c r="B647" s="373"/>
      <c r="C647" s="356">
        <v>42296</v>
      </c>
      <c r="D647" s="357" t="s">
        <v>470</v>
      </c>
      <c r="E647" s="359">
        <v>0</v>
      </c>
      <c r="F647" s="358">
        <v>23000</v>
      </c>
      <c r="G647" s="360">
        <v>108000</v>
      </c>
    </row>
    <row r="648" spans="1:7" ht="19.5" customHeight="1">
      <c r="A648" s="361">
        <v>645</v>
      </c>
      <c r="B648" s="409" t="s">
        <v>550</v>
      </c>
      <c r="C648" s="363">
        <v>42311</v>
      </c>
      <c r="D648" s="364" t="s">
        <v>443</v>
      </c>
      <c r="E648" s="366">
        <v>0</v>
      </c>
      <c r="F648" s="365">
        <v>24000</v>
      </c>
      <c r="G648" s="367">
        <v>132000</v>
      </c>
    </row>
    <row r="649" spans="1:7" ht="19.5" customHeight="1">
      <c r="A649" s="354">
        <v>646</v>
      </c>
      <c r="B649" s="355"/>
      <c r="C649" s="356">
        <v>42313</v>
      </c>
      <c r="D649" s="357" t="s">
        <v>443</v>
      </c>
      <c r="E649" s="359">
        <v>0</v>
      </c>
      <c r="F649" s="358">
        <v>18000</v>
      </c>
      <c r="G649" s="360">
        <v>150000</v>
      </c>
    </row>
    <row r="650" spans="1:7" ht="19.5" customHeight="1">
      <c r="A650" s="361">
        <v>647</v>
      </c>
      <c r="B650" s="368"/>
      <c r="C650" s="363">
        <v>42314</v>
      </c>
      <c r="D650" s="364" t="s">
        <v>443</v>
      </c>
      <c r="E650" s="366">
        <v>0</v>
      </c>
      <c r="F650" s="365">
        <v>18000</v>
      </c>
      <c r="G650" s="367">
        <v>168000</v>
      </c>
    </row>
    <row r="651" spans="1:7" ht="19.5" customHeight="1">
      <c r="A651" s="354">
        <v>648</v>
      </c>
      <c r="B651" s="369" t="s">
        <v>533</v>
      </c>
      <c r="C651" s="354"/>
      <c r="D651" s="357"/>
      <c r="E651" s="372">
        <v>0</v>
      </c>
      <c r="F651" s="370">
        <v>168000</v>
      </c>
      <c r="G651" s="371"/>
    </row>
    <row r="652" spans="1:7" ht="19.5" customHeight="1">
      <c r="A652" s="361">
        <v>649</v>
      </c>
      <c r="B652" s="362" t="s">
        <v>551</v>
      </c>
      <c r="C652" s="363">
        <v>42032</v>
      </c>
      <c r="D652" s="364" t="s">
        <v>297</v>
      </c>
      <c r="E652" s="366">
        <v>0</v>
      </c>
      <c r="F652" s="366">
        <v>0</v>
      </c>
      <c r="G652" s="367"/>
    </row>
    <row r="653" spans="1:7" ht="19.5" customHeight="1">
      <c r="A653" s="354">
        <v>650</v>
      </c>
      <c r="B653" s="373"/>
      <c r="C653" s="356">
        <v>42032</v>
      </c>
      <c r="D653" s="357" t="s">
        <v>297</v>
      </c>
      <c r="E653" s="359">
        <v>0</v>
      </c>
      <c r="F653" s="359">
        <v>0</v>
      </c>
      <c r="G653" s="360"/>
    </row>
    <row r="654" spans="1:7" ht="19.5" customHeight="1">
      <c r="A654" s="361">
        <v>651</v>
      </c>
      <c r="B654" s="374" t="s">
        <v>533</v>
      </c>
      <c r="C654" s="361"/>
      <c r="D654" s="364"/>
      <c r="E654" s="376">
        <v>0</v>
      </c>
      <c r="F654" s="376">
        <v>0</v>
      </c>
      <c r="G654" s="377"/>
    </row>
    <row r="655" spans="1:7" ht="19.5" customHeight="1">
      <c r="A655" s="354">
        <v>652</v>
      </c>
      <c r="B655" s="355"/>
      <c r="C655" s="356">
        <v>42310</v>
      </c>
      <c r="D655" s="357" t="s">
        <v>493</v>
      </c>
      <c r="E655" s="359">
        <v>0</v>
      </c>
      <c r="F655" s="358">
        <v>4400</v>
      </c>
      <c r="G655" s="360">
        <v>4400</v>
      </c>
    </row>
    <row r="656" spans="1:7" ht="19.5" customHeight="1">
      <c r="A656" s="361">
        <v>653</v>
      </c>
      <c r="B656" s="362" t="s">
        <v>552</v>
      </c>
      <c r="C656" s="363">
        <v>42361</v>
      </c>
      <c r="D656" s="364" t="s">
        <v>519</v>
      </c>
      <c r="E656" s="366">
        <v>0</v>
      </c>
      <c r="F656" s="365">
        <v>2600</v>
      </c>
      <c r="G656" s="367">
        <v>7000</v>
      </c>
    </row>
    <row r="657" spans="1:7" ht="19.5" customHeight="1">
      <c r="A657" s="354">
        <v>654</v>
      </c>
      <c r="B657" s="373"/>
      <c r="C657" s="356">
        <v>42362</v>
      </c>
      <c r="D657" s="357" t="s">
        <v>530</v>
      </c>
      <c r="E657" s="359">
        <v>0</v>
      </c>
      <c r="F657" s="358">
        <v>43000</v>
      </c>
      <c r="G657" s="360">
        <v>50000</v>
      </c>
    </row>
    <row r="658" spans="1:7" ht="19.5" customHeight="1">
      <c r="A658" s="361">
        <v>655</v>
      </c>
      <c r="B658" s="374" t="s">
        <v>533</v>
      </c>
      <c r="C658" s="361"/>
      <c r="D658" s="364"/>
      <c r="E658" s="376">
        <v>0</v>
      </c>
      <c r="F658" s="375">
        <v>50000</v>
      </c>
      <c r="G658" s="377"/>
    </row>
    <row r="659" spans="1:7" ht="19.5" customHeight="1">
      <c r="A659" s="354">
        <v>656</v>
      </c>
      <c r="B659" s="355"/>
      <c r="C659" s="356">
        <v>42027</v>
      </c>
      <c r="D659" s="357" t="s">
        <v>284</v>
      </c>
      <c r="E659" s="359">
        <v>0</v>
      </c>
      <c r="F659" s="358">
        <v>3600</v>
      </c>
      <c r="G659" s="360">
        <v>3600</v>
      </c>
    </row>
    <row r="660" spans="1:7" ht="19.5" customHeight="1">
      <c r="A660" s="361">
        <v>657</v>
      </c>
      <c r="B660" s="362"/>
      <c r="C660" s="363">
        <v>42027</v>
      </c>
      <c r="D660" s="364" t="s">
        <v>293</v>
      </c>
      <c r="E660" s="366">
        <v>0</v>
      </c>
      <c r="F660" s="365">
        <v>2230</v>
      </c>
      <c r="G660" s="367">
        <v>5830</v>
      </c>
    </row>
    <row r="661" spans="1:7" ht="19.5" customHeight="1">
      <c r="A661" s="354">
        <v>658</v>
      </c>
      <c r="B661" s="355"/>
      <c r="C661" s="356">
        <v>42030</v>
      </c>
      <c r="D661" s="357" t="s">
        <v>296</v>
      </c>
      <c r="E661" s="359">
        <v>0</v>
      </c>
      <c r="F661" s="358">
        <v>16460</v>
      </c>
      <c r="G661" s="360">
        <v>22290</v>
      </c>
    </row>
    <row r="662" spans="1:7" ht="19.5" customHeight="1">
      <c r="A662" s="361">
        <v>659</v>
      </c>
      <c r="B662" s="362"/>
      <c r="C662" s="363">
        <v>42060</v>
      </c>
      <c r="D662" s="364" t="s">
        <v>311</v>
      </c>
      <c r="E662" s="366">
        <v>0</v>
      </c>
      <c r="F662" s="365">
        <v>41000</v>
      </c>
      <c r="G662" s="367">
        <v>63290</v>
      </c>
    </row>
    <row r="663" spans="1:7" ht="19.5" customHeight="1">
      <c r="A663" s="354">
        <v>660</v>
      </c>
      <c r="B663" s="355"/>
      <c r="C663" s="356">
        <v>42067</v>
      </c>
      <c r="D663" s="357" t="s">
        <v>293</v>
      </c>
      <c r="E663" s="359">
        <v>0</v>
      </c>
      <c r="F663" s="358">
        <v>2230</v>
      </c>
      <c r="G663" s="360">
        <v>65520</v>
      </c>
    </row>
    <row r="664" spans="1:7" ht="19.5" customHeight="1">
      <c r="A664" s="361">
        <v>661</v>
      </c>
      <c r="B664" s="362" t="s">
        <v>553</v>
      </c>
      <c r="C664" s="363">
        <v>42187</v>
      </c>
      <c r="D664" s="364" t="s">
        <v>398</v>
      </c>
      <c r="E664" s="366">
        <v>0</v>
      </c>
      <c r="F664" s="365">
        <v>20000</v>
      </c>
      <c r="G664" s="367">
        <v>85520</v>
      </c>
    </row>
    <row r="665" spans="1:7" ht="19.5" customHeight="1">
      <c r="A665" s="354">
        <v>662</v>
      </c>
      <c r="B665" s="355"/>
      <c r="C665" s="356">
        <v>42243</v>
      </c>
      <c r="D665" s="357" t="s">
        <v>429</v>
      </c>
      <c r="E665" s="359">
        <v>0</v>
      </c>
      <c r="F665" s="358">
        <v>13000</v>
      </c>
      <c r="G665" s="360">
        <v>98520</v>
      </c>
    </row>
    <row r="666" spans="1:7" ht="19.5" customHeight="1">
      <c r="A666" s="361">
        <v>663</v>
      </c>
      <c r="B666" s="362"/>
      <c r="C666" s="363">
        <v>42261</v>
      </c>
      <c r="D666" s="364" t="s">
        <v>436</v>
      </c>
      <c r="E666" s="366">
        <v>0</v>
      </c>
      <c r="F666" s="365">
        <v>20000</v>
      </c>
      <c r="G666" s="367">
        <v>118520</v>
      </c>
    </row>
    <row r="667" spans="1:7" ht="19.5" customHeight="1">
      <c r="A667" s="354">
        <v>664</v>
      </c>
      <c r="B667" s="355"/>
      <c r="C667" s="356">
        <v>42320</v>
      </c>
      <c r="D667" s="357" t="s">
        <v>497</v>
      </c>
      <c r="E667" s="359">
        <v>0</v>
      </c>
      <c r="F667" s="358">
        <v>39600</v>
      </c>
      <c r="G667" s="360">
        <v>158120</v>
      </c>
    </row>
    <row r="668" spans="1:7" ht="19.5" customHeight="1">
      <c r="A668" s="361">
        <v>665</v>
      </c>
      <c r="B668" s="362"/>
      <c r="C668" s="363">
        <v>42325</v>
      </c>
      <c r="D668" s="364" t="s">
        <v>499</v>
      </c>
      <c r="E668" s="366">
        <v>0</v>
      </c>
      <c r="F668" s="365">
        <v>5000</v>
      </c>
      <c r="G668" s="367">
        <v>163120</v>
      </c>
    </row>
    <row r="669" spans="1:7" ht="19.5" customHeight="1">
      <c r="A669" s="354">
        <v>666</v>
      </c>
      <c r="B669" s="355"/>
      <c r="C669" s="356">
        <v>42339</v>
      </c>
      <c r="D669" s="357" t="s">
        <v>511</v>
      </c>
      <c r="E669" s="359">
        <v>0</v>
      </c>
      <c r="F669" s="358">
        <v>16500</v>
      </c>
      <c r="G669" s="360">
        <v>179620</v>
      </c>
    </row>
    <row r="670" spans="1:7" ht="19.5" customHeight="1">
      <c r="A670" s="361">
        <v>667</v>
      </c>
      <c r="B670" s="368"/>
      <c r="C670" s="363">
        <v>42339</v>
      </c>
      <c r="D670" s="364" t="s">
        <v>511</v>
      </c>
      <c r="E670" s="366">
        <v>0</v>
      </c>
      <c r="F670" s="365">
        <v>31240</v>
      </c>
      <c r="G670" s="367">
        <v>210860</v>
      </c>
    </row>
    <row r="671" spans="1:7" ht="19.5" customHeight="1">
      <c r="A671" s="354">
        <v>668</v>
      </c>
      <c r="B671" s="369" t="s">
        <v>533</v>
      </c>
      <c r="C671" s="354"/>
      <c r="D671" s="357"/>
      <c r="E671" s="372">
        <v>0</v>
      </c>
      <c r="F671" s="370">
        <v>210860</v>
      </c>
      <c r="G671" s="371"/>
    </row>
    <row r="672" spans="1:7" ht="19.5" customHeight="1">
      <c r="A672" s="361">
        <v>669</v>
      </c>
      <c r="B672" s="362"/>
      <c r="C672" s="363">
        <v>42034</v>
      </c>
      <c r="D672" s="364" t="s">
        <v>298</v>
      </c>
      <c r="E672" s="366">
        <v>0</v>
      </c>
      <c r="F672" s="365">
        <v>16050</v>
      </c>
      <c r="G672" s="367">
        <v>16050</v>
      </c>
    </row>
    <row r="673" spans="1:7" ht="19.5" customHeight="1">
      <c r="A673" s="354">
        <v>670</v>
      </c>
      <c r="B673" s="362" t="s">
        <v>554</v>
      </c>
      <c r="C673" s="356">
        <v>42046</v>
      </c>
      <c r="D673" s="357" t="s">
        <v>302</v>
      </c>
      <c r="E673" s="359">
        <v>0</v>
      </c>
      <c r="F673" s="358">
        <v>69920</v>
      </c>
      <c r="G673" s="360">
        <v>85970</v>
      </c>
    </row>
    <row r="674" spans="1:7" ht="19.5" customHeight="1">
      <c r="A674" s="361">
        <v>671</v>
      </c>
      <c r="B674" s="368"/>
      <c r="C674" s="363">
        <v>42060</v>
      </c>
      <c r="D674" s="364" t="s">
        <v>312</v>
      </c>
      <c r="E674" s="366">
        <v>0</v>
      </c>
      <c r="F674" s="365">
        <v>8500</v>
      </c>
      <c r="G674" s="367">
        <v>94470</v>
      </c>
    </row>
    <row r="675" spans="1:7" ht="19.5" customHeight="1">
      <c r="A675" s="354">
        <v>672</v>
      </c>
      <c r="B675" s="355"/>
      <c r="C675" s="356">
        <v>42073</v>
      </c>
      <c r="D675" s="357" t="s">
        <v>324</v>
      </c>
      <c r="E675" s="359">
        <v>0</v>
      </c>
      <c r="F675" s="358">
        <v>74340</v>
      </c>
      <c r="G675" s="360">
        <v>168810</v>
      </c>
    </row>
    <row r="676" spans="1:7" ht="19.5" customHeight="1">
      <c r="A676" s="361">
        <v>673</v>
      </c>
      <c r="B676" s="362"/>
      <c r="C676" s="363">
        <v>42088</v>
      </c>
      <c r="D676" s="364" t="s">
        <v>338</v>
      </c>
      <c r="E676" s="366">
        <v>0</v>
      </c>
      <c r="F676" s="365">
        <v>10250</v>
      </c>
      <c r="G676" s="367">
        <v>179060</v>
      </c>
    </row>
    <row r="677" spans="1:7" ht="19.5" customHeight="1">
      <c r="A677" s="354">
        <v>674</v>
      </c>
      <c r="B677" s="355"/>
      <c r="C677" s="356">
        <v>42104</v>
      </c>
      <c r="D677" s="357" t="s">
        <v>345</v>
      </c>
      <c r="E677" s="359">
        <v>0</v>
      </c>
      <c r="F677" s="358">
        <v>69120</v>
      </c>
      <c r="G677" s="360">
        <v>248180</v>
      </c>
    </row>
    <row r="678" spans="1:7" ht="19.5" customHeight="1">
      <c r="A678" s="361">
        <v>675</v>
      </c>
      <c r="B678" s="362"/>
      <c r="C678" s="363">
        <v>42117</v>
      </c>
      <c r="D678" s="364" t="s">
        <v>345</v>
      </c>
      <c r="E678" s="366">
        <v>0</v>
      </c>
      <c r="F678" s="365">
        <v>-69120</v>
      </c>
      <c r="G678" s="367">
        <v>179060</v>
      </c>
    </row>
    <row r="679" spans="1:7" ht="19.5" customHeight="1">
      <c r="A679" s="354">
        <v>676</v>
      </c>
      <c r="B679" s="355"/>
      <c r="C679" s="356">
        <v>42117</v>
      </c>
      <c r="D679" s="357" t="s">
        <v>345</v>
      </c>
      <c r="E679" s="359">
        <v>0</v>
      </c>
      <c r="F679" s="358">
        <v>69120</v>
      </c>
      <c r="G679" s="360">
        <v>248180</v>
      </c>
    </row>
    <row r="680" spans="1:7" ht="19.5" customHeight="1">
      <c r="A680" s="361">
        <v>677</v>
      </c>
      <c r="B680" s="362"/>
      <c r="C680" s="363">
        <v>42118</v>
      </c>
      <c r="D680" s="364" t="s">
        <v>358</v>
      </c>
      <c r="E680" s="366">
        <v>0</v>
      </c>
      <c r="F680" s="365">
        <v>10250</v>
      </c>
      <c r="G680" s="367">
        <v>258430</v>
      </c>
    </row>
    <row r="681" spans="1:7" ht="19.5" customHeight="1">
      <c r="A681" s="354">
        <v>678</v>
      </c>
      <c r="B681" s="355"/>
      <c r="C681" s="356">
        <v>42136</v>
      </c>
      <c r="D681" s="357" t="s">
        <v>362</v>
      </c>
      <c r="E681" s="359">
        <v>0</v>
      </c>
      <c r="F681" s="358">
        <v>65990</v>
      </c>
      <c r="G681" s="360">
        <v>324420</v>
      </c>
    </row>
    <row r="682" spans="1:7" ht="19.5" customHeight="1">
      <c r="A682" s="361">
        <v>679</v>
      </c>
      <c r="B682" s="362"/>
      <c r="C682" s="363">
        <v>42146</v>
      </c>
      <c r="D682" s="364" t="s">
        <v>374</v>
      </c>
      <c r="E682" s="366">
        <v>0</v>
      </c>
      <c r="F682" s="365">
        <v>16450</v>
      </c>
      <c r="G682" s="367">
        <v>340870</v>
      </c>
    </row>
    <row r="683" spans="1:7" ht="19.5" customHeight="1">
      <c r="A683" s="354">
        <v>680</v>
      </c>
      <c r="B683" s="355"/>
      <c r="C683" s="356">
        <v>42156</v>
      </c>
      <c r="D683" s="357" t="s">
        <v>376</v>
      </c>
      <c r="E683" s="359">
        <v>0</v>
      </c>
      <c r="F683" s="358">
        <v>-16450</v>
      </c>
      <c r="G683" s="360">
        <v>324420</v>
      </c>
    </row>
    <row r="684" spans="1:7" ht="19.5" customHeight="1">
      <c r="A684" s="361">
        <v>681</v>
      </c>
      <c r="B684" s="362"/>
      <c r="C684" s="363">
        <v>42156</v>
      </c>
      <c r="D684" s="364" t="s">
        <v>376</v>
      </c>
      <c r="E684" s="366">
        <v>0</v>
      </c>
      <c r="F684" s="365">
        <v>16450</v>
      </c>
      <c r="G684" s="367">
        <v>340870</v>
      </c>
    </row>
    <row r="685" spans="1:7" ht="19.5" customHeight="1">
      <c r="A685" s="354">
        <v>682</v>
      </c>
      <c r="B685" s="355"/>
      <c r="C685" s="356">
        <v>42160</v>
      </c>
      <c r="D685" s="357" t="s">
        <v>377</v>
      </c>
      <c r="E685" s="359">
        <v>0</v>
      </c>
      <c r="F685" s="358">
        <v>63400</v>
      </c>
      <c r="G685" s="360">
        <v>404270</v>
      </c>
    </row>
    <row r="686" spans="1:7" ht="19.5" customHeight="1">
      <c r="A686" s="361">
        <v>683</v>
      </c>
      <c r="B686" s="362" t="s">
        <v>554</v>
      </c>
      <c r="C686" s="363">
        <v>42180</v>
      </c>
      <c r="D686" s="364" t="s">
        <v>390</v>
      </c>
      <c r="E686" s="366">
        <v>0</v>
      </c>
      <c r="F686" s="365">
        <v>13350</v>
      </c>
      <c r="G686" s="367">
        <v>417620</v>
      </c>
    </row>
    <row r="687" spans="1:7" ht="19.5" customHeight="1">
      <c r="A687" s="354">
        <v>684</v>
      </c>
      <c r="B687" s="355"/>
      <c r="C687" s="356">
        <v>42188</v>
      </c>
      <c r="D687" s="357" t="s">
        <v>399</v>
      </c>
      <c r="E687" s="359">
        <v>0</v>
      </c>
      <c r="F687" s="358">
        <v>75020</v>
      </c>
      <c r="G687" s="360">
        <v>492640</v>
      </c>
    </row>
    <row r="688" spans="1:7" ht="19.5" customHeight="1">
      <c r="A688" s="361">
        <v>685</v>
      </c>
      <c r="B688" s="362"/>
      <c r="C688" s="363">
        <v>42209</v>
      </c>
      <c r="D688" s="364" t="s">
        <v>411</v>
      </c>
      <c r="E688" s="366">
        <v>0</v>
      </c>
      <c r="F688" s="365">
        <v>22650</v>
      </c>
      <c r="G688" s="367">
        <v>515290</v>
      </c>
    </row>
    <row r="689" spans="1:7" ht="19.5" customHeight="1">
      <c r="A689" s="354">
        <v>686</v>
      </c>
      <c r="B689" s="355"/>
      <c r="C689" s="356">
        <v>42223</v>
      </c>
      <c r="D689" s="357" t="s">
        <v>417</v>
      </c>
      <c r="E689" s="359">
        <v>0</v>
      </c>
      <c r="F689" s="358">
        <v>87010</v>
      </c>
      <c r="G689" s="360">
        <v>602300</v>
      </c>
    </row>
    <row r="690" spans="1:7" ht="19.5" customHeight="1">
      <c r="A690" s="361">
        <v>687</v>
      </c>
      <c r="B690" s="362"/>
      <c r="C690" s="363">
        <v>42241</v>
      </c>
      <c r="D690" s="364" t="s">
        <v>428</v>
      </c>
      <c r="E690" s="366">
        <v>0</v>
      </c>
      <c r="F690" s="365">
        <v>16450</v>
      </c>
      <c r="G690" s="367">
        <v>618750</v>
      </c>
    </row>
    <row r="691" spans="1:7" ht="19.5" customHeight="1">
      <c r="A691" s="354">
        <v>688</v>
      </c>
      <c r="B691" s="355"/>
      <c r="C691" s="356">
        <v>42257</v>
      </c>
      <c r="D691" s="357" t="s">
        <v>434</v>
      </c>
      <c r="E691" s="359">
        <v>0</v>
      </c>
      <c r="F691" s="358">
        <v>77960</v>
      </c>
      <c r="G691" s="360">
        <v>696710</v>
      </c>
    </row>
    <row r="692" spans="1:7" ht="19.5" customHeight="1">
      <c r="A692" s="361">
        <v>689</v>
      </c>
      <c r="B692" s="362"/>
      <c r="C692" s="363">
        <v>42277</v>
      </c>
      <c r="D692" s="364" t="s">
        <v>456</v>
      </c>
      <c r="E692" s="366">
        <v>0</v>
      </c>
      <c r="F692" s="365">
        <v>11800</v>
      </c>
      <c r="G692" s="367">
        <v>708510</v>
      </c>
    </row>
    <row r="693" spans="1:7" ht="19.5" customHeight="1">
      <c r="A693" s="354">
        <v>690</v>
      </c>
      <c r="B693" s="355"/>
      <c r="C693" s="356">
        <v>42291</v>
      </c>
      <c r="D693" s="357" t="s">
        <v>463</v>
      </c>
      <c r="E693" s="359">
        <v>0</v>
      </c>
      <c r="F693" s="358">
        <v>87010</v>
      </c>
      <c r="G693" s="360">
        <v>795520</v>
      </c>
    </row>
    <row r="694" spans="1:7" ht="19.5" customHeight="1">
      <c r="A694" s="361">
        <v>691</v>
      </c>
      <c r="B694" s="362"/>
      <c r="C694" s="363">
        <v>42291</v>
      </c>
      <c r="D694" s="364" t="s">
        <v>464</v>
      </c>
      <c r="E694" s="366">
        <v>0</v>
      </c>
      <c r="F694" s="365">
        <v>-87010</v>
      </c>
      <c r="G694" s="367">
        <v>708510</v>
      </c>
    </row>
    <row r="695" spans="1:7" ht="19.5" customHeight="1">
      <c r="A695" s="354">
        <v>692</v>
      </c>
      <c r="B695" s="355"/>
      <c r="C695" s="356">
        <v>42298</v>
      </c>
      <c r="D695" s="357" t="s">
        <v>471</v>
      </c>
      <c r="E695" s="359">
        <v>0</v>
      </c>
      <c r="F695" s="358">
        <v>18000</v>
      </c>
      <c r="G695" s="360">
        <v>726510</v>
      </c>
    </row>
    <row r="696" spans="1:7" ht="19.5" customHeight="1">
      <c r="A696" s="361">
        <v>693</v>
      </c>
      <c r="B696" s="362"/>
      <c r="C696" s="363">
        <v>42318</v>
      </c>
      <c r="D696" s="364" t="s">
        <v>495</v>
      </c>
      <c r="E696" s="366">
        <v>0</v>
      </c>
      <c r="F696" s="365">
        <v>154670</v>
      </c>
      <c r="G696" s="367">
        <v>881180</v>
      </c>
    </row>
    <row r="697" spans="1:7" ht="19.5" customHeight="1">
      <c r="A697" s="354">
        <v>694</v>
      </c>
      <c r="B697" s="355"/>
      <c r="C697" s="356">
        <v>42335</v>
      </c>
      <c r="D697" s="357" t="s">
        <v>509</v>
      </c>
      <c r="E697" s="359">
        <v>0</v>
      </c>
      <c r="F697" s="358">
        <v>19550</v>
      </c>
      <c r="G697" s="360">
        <v>900730</v>
      </c>
    </row>
    <row r="698" spans="1:7" ht="19.5" customHeight="1">
      <c r="A698" s="361">
        <v>695</v>
      </c>
      <c r="B698" s="362"/>
      <c r="C698" s="363">
        <v>42348</v>
      </c>
      <c r="D698" s="364" t="s">
        <v>513</v>
      </c>
      <c r="E698" s="366">
        <v>0</v>
      </c>
      <c r="F698" s="365">
        <v>69350</v>
      </c>
      <c r="G698" s="367">
        <v>970080</v>
      </c>
    </row>
    <row r="699" spans="1:7" ht="19.5" customHeight="1">
      <c r="A699" s="354">
        <v>696</v>
      </c>
      <c r="B699" s="355"/>
      <c r="C699" s="356">
        <v>42361</v>
      </c>
      <c r="D699" s="357" t="s">
        <v>521</v>
      </c>
      <c r="E699" s="359">
        <v>0</v>
      </c>
      <c r="F699" s="358">
        <v>41250</v>
      </c>
      <c r="G699" s="360">
        <v>1011330</v>
      </c>
    </row>
    <row r="700" spans="1:7" ht="19.5" customHeight="1">
      <c r="A700" s="361">
        <v>697</v>
      </c>
      <c r="B700" s="368"/>
      <c r="C700" s="363">
        <v>42362</v>
      </c>
      <c r="D700" s="364" t="s">
        <v>529</v>
      </c>
      <c r="E700" s="366">
        <v>0</v>
      </c>
      <c r="F700" s="365">
        <v>78740</v>
      </c>
      <c r="G700" s="367">
        <v>1090070</v>
      </c>
    </row>
    <row r="701" spans="1:7" ht="19.5" customHeight="1">
      <c r="A701" s="354">
        <v>698</v>
      </c>
      <c r="B701" s="369" t="s">
        <v>533</v>
      </c>
      <c r="C701" s="354"/>
      <c r="D701" s="357"/>
      <c r="E701" s="372">
        <v>0</v>
      </c>
      <c r="F701" s="370">
        <v>1090070</v>
      </c>
      <c r="G701" s="371"/>
    </row>
    <row r="702" spans="1:7" ht="19.5" customHeight="1">
      <c r="A702" s="361">
        <v>699</v>
      </c>
      <c r="B702" s="362"/>
      <c r="C702" s="363">
        <v>42027</v>
      </c>
      <c r="D702" s="364" t="s">
        <v>294</v>
      </c>
      <c r="E702" s="366">
        <v>0</v>
      </c>
      <c r="F702" s="365">
        <v>120000</v>
      </c>
      <c r="G702" s="367">
        <v>120000</v>
      </c>
    </row>
    <row r="703" spans="1:7" ht="19.5" customHeight="1">
      <c r="A703" s="354">
        <v>700</v>
      </c>
      <c r="B703" s="355"/>
      <c r="C703" s="356">
        <v>42039</v>
      </c>
      <c r="D703" s="357" t="s">
        <v>300</v>
      </c>
      <c r="E703" s="359">
        <v>0</v>
      </c>
      <c r="F703" s="358">
        <v>-120000</v>
      </c>
      <c r="G703" s="360"/>
    </row>
    <row r="704" spans="1:7" ht="19.5" customHeight="1">
      <c r="A704" s="361">
        <v>701</v>
      </c>
      <c r="B704" s="362"/>
      <c r="C704" s="363">
        <v>42039</v>
      </c>
      <c r="D704" s="364" t="s">
        <v>294</v>
      </c>
      <c r="E704" s="366">
        <v>0</v>
      </c>
      <c r="F704" s="365">
        <v>120000</v>
      </c>
      <c r="G704" s="367">
        <v>120000</v>
      </c>
    </row>
    <row r="705" spans="1:7" ht="19.5" customHeight="1">
      <c r="A705" s="354">
        <v>702</v>
      </c>
      <c r="B705" s="355"/>
      <c r="C705" s="356">
        <v>42067</v>
      </c>
      <c r="D705" s="357" t="s">
        <v>323</v>
      </c>
      <c r="E705" s="359">
        <v>0</v>
      </c>
      <c r="F705" s="358">
        <v>51000</v>
      </c>
      <c r="G705" s="360">
        <v>171000</v>
      </c>
    </row>
    <row r="706" spans="1:7" ht="19.5" customHeight="1">
      <c r="A706" s="361">
        <v>703</v>
      </c>
      <c r="B706" s="362"/>
      <c r="C706" s="363">
        <v>42080</v>
      </c>
      <c r="D706" s="364" t="s">
        <v>327</v>
      </c>
      <c r="E706" s="366">
        <v>0</v>
      </c>
      <c r="F706" s="365">
        <v>47250</v>
      </c>
      <c r="G706" s="367">
        <v>218250</v>
      </c>
    </row>
    <row r="707" spans="1:7" ht="19.5" customHeight="1">
      <c r="A707" s="354">
        <v>704</v>
      </c>
      <c r="B707" s="355"/>
      <c r="C707" s="356">
        <v>42118</v>
      </c>
      <c r="D707" s="357" t="s">
        <v>359</v>
      </c>
      <c r="E707" s="359">
        <v>0</v>
      </c>
      <c r="F707" s="358">
        <v>40000</v>
      </c>
      <c r="G707" s="360">
        <v>258250</v>
      </c>
    </row>
    <row r="708" spans="1:7" ht="19.5" customHeight="1">
      <c r="A708" s="361">
        <v>705</v>
      </c>
      <c r="B708" s="362"/>
      <c r="C708" s="363">
        <v>42153</v>
      </c>
      <c r="D708" s="364" t="s">
        <v>294</v>
      </c>
      <c r="E708" s="366">
        <v>0</v>
      </c>
      <c r="F708" s="365">
        <v>120000</v>
      </c>
      <c r="G708" s="367">
        <v>378250</v>
      </c>
    </row>
    <row r="709" spans="1:7" ht="19.5" customHeight="1">
      <c r="A709" s="354">
        <v>706</v>
      </c>
      <c r="B709" s="355"/>
      <c r="C709" s="356">
        <v>42180</v>
      </c>
      <c r="D709" s="357" t="s">
        <v>391</v>
      </c>
      <c r="E709" s="359">
        <v>0</v>
      </c>
      <c r="F709" s="358">
        <v>88730</v>
      </c>
      <c r="G709" s="360">
        <v>466980</v>
      </c>
    </row>
    <row r="710" spans="1:7" ht="19.5" customHeight="1">
      <c r="A710" s="361">
        <v>707</v>
      </c>
      <c r="B710" s="362" t="s">
        <v>555</v>
      </c>
      <c r="C710" s="363">
        <v>42181</v>
      </c>
      <c r="D710" s="364" t="s">
        <v>394</v>
      </c>
      <c r="E710" s="366">
        <v>0</v>
      </c>
      <c r="F710" s="365">
        <v>27070</v>
      </c>
      <c r="G710" s="367">
        <v>494050</v>
      </c>
    </row>
    <row r="711" spans="1:7" ht="19.5" customHeight="1">
      <c r="A711" s="354">
        <v>708</v>
      </c>
      <c r="B711" s="355"/>
      <c r="C711" s="356">
        <v>42244</v>
      </c>
      <c r="D711" s="357" t="s">
        <v>433</v>
      </c>
      <c r="E711" s="359">
        <v>0</v>
      </c>
      <c r="F711" s="358">
        <v>27880</v>
      </c>
      <c r="G711" s="360">
        <v>521930</v>
      </c>
    </row>
    <row r="712" spans="1:7" ht="19.5" customHeight="1">
      <c r="A712" s="361">
        <v>709</v>
      </c>
      <c r="B712" s="362"/>
      <c r="C712" s="363">
        <v>42293</v>
      </c>
      <c r="D712" s="364" t="s">
        <v>468</v>
      </c>
      <c r="E712" s="366">
        <v>0</v>
      </c>
      <c r="F712" s="365">
        <v>14290</v>
      </c>
      <c r="G712" s="367">
        <v>536220</v>
      </c>
    </row>
    <row r="713" spans="1:7" ht="19.5" customHeight="1">
      <c r="A713" s="354">
        <v>710</v>
      </c>
      <c r="B713" s="355"/>
      <c r="C713" s="356">
        <v>42303</v>
      </c>
      <c r="D713" s="357" t="s">
        <v>486</v>
      </c>
      <c r="E713" s="359">
        <v>0</v>
      </c>
      <c r="F713" s="358">
        <v>48890</v>
      </c>
      <c r="G713" s="360">
        <v>585110</v>
      </c>
    </row>
    <row r="714" spans="1:7" ht="19.5" customHeight="1">
      <c r="A714" s="361">
        <v>711</v>
      </c>
      <c r="B714" s="362"/>
      <c r="C714" s="363">
        <v>42303</v>
      </c>
      <c r="D714" s="364" t="s">
        <v>488</v>
      </c>
      <c r="E714" s="366">
        <v>0</v>
      </c>
      <c r="F714" s="365">
        <v>-1420</v>
      </c>
      <c r="G714" s="367">
        <v>583690</v>
      </c>
    </row>
    <row r="715" spans="1:7" ht="19.5" customHeight="1">
      <c r="A715" s="354">
        <v>712</v>
      </c>
      <c r="B715" s="355"/>
      <c r="C715" s="356">
        <v>42328</v>
      </c>
      <c r="D715" s="357" t="s">
        <v>501</v>
      </c>
      <c r="E715" s="359">
        <v>0</v>
      </c>
      <c r="F715" s="358">
        <v>14290</v>
      </c>
      <c r="G715" s="360">
        <v>597980</v>
      </c>
    </row>
    <row r="716" spans="1:7" ht="19.5" customHeight="1">
      <c r="A716" s="361">
        <v>713</v>
      </c>
      <c r="B716" s="362"/>
      <c r="C716" s="363">
        <v>42339</v>
      </c>
      <c r="D716" s="364" t="s">
        <v>510</v>
      </c>
      <c r="E716" s="366">
        <v>0</v>
      </c>
      <c r="F716" s="365">
        <v>391810</v>
      </c>
      <c r="G716" s="367">
        <v>989790</v>
      </c>
    </row>
    <row r="717" spans="1:7" ht="19.5" customHeight="1">
      <c r="A717" s="354">
        <v>714</v>
      </c>
      <c r="B717" s="355"/>
      <c r="C717" s="356">
        <v>42348</v>
      </c>
      <c r="D717" s="357" t="s">
        <v>512</v>
      </c>
      <c r="E717" s="359">
        <v>0</v>
      </c>
      <c r="F717" s="358">
        <v>-27070</v>
      </c>
      <c r="G717" s="360">
        <v>962720</v>
      </c>
    </row>
    <row r="718" spans="1:7" ht="19.5" customHeight="1">
      <c r="A718" s="361">
        <v>715</v>
      </c>
      <c r="B718" s="362"/>
      <c r="C718" s="363">
        <v>42355</v>
      </c>
      <c r="D718" s="364" t="s">
        <v>516</v>
      </c>
      <c r="E718" s="366">
        <v>0</v>
      </c>
      <c r="F718" s="365">
        <v>823090</v>
      </c>
      <c r="G718" s="367">
        <v>1785810</v>
      </c>
    </row>
    <row r="719" spans="1:7" ht="19.5" customHeight="1">
      <c r="A719" s="354">
        <v>716</v>
      </c>
      <c r="B719" s="373"/>
      <c r="C719" s="356">
        <v>42361</v>
      </c>
      <c r="D719" s="357" t="s">
        <v>520</v>
      </c>
      <c r="E719" s="359">
        <v>0</v>
      </c>
      <c r="F719" s="358">
        <v>14290</v>
      </c>
      <c r="G719" s="360">
        <v>1800100</v>
      </c>
    </row>
    <row r="720" spans="1:7" ht="19.5" customHeight="1">
      <c r="A720" s="361">
        <v>717</v>
      </c>
      <c r="B720" s="374" t="s">
        <v>533</v>
      </c>
      <c r="C720" s="361"/>
      <c r="D720" s="364"/>
      <c r="E720" s="376">
        <v>0</v>
      </c>
      <c r="F720" s="375">
        <v>1800100</v>
      </c>
      <c r="G720" s="377"/>
    </row>
    <row r="721" spans="1:7" ht="19.5" customHeight="1">
      <c r="A721" s="354">
        <v>718</v>
      </c>
      <c r="B721" s="355"/>
      <c r="C721" s="356">
        <v>42011</v>
      </c>
      <c r="D721" s="357" t="s">
        <v>278</v>
      </c>
      <c r="E721" s="359">
        <v>0</v>
      </c>
      <c r="F721" s="358">
        <v>365000</v>
      </c>
      <c r="G721" s="360">
        <v>365000</v>
      </c>
    </row>
    <row r="722" spans="1:7" ht="19.5" customHeight="1">
      <c r="A722" s="361">
        <v>719</v>
      </c>
      <c r="B722" s="362"/>
      <c r="C722" s="363">
        <v>42048</v>
      </c>
      <c r="D722" s="364" t="s">
        <v>308</v>
      </c>
      <c r="E722" s="366">
        <v>0</v>
      </c>
      <c r="F722" s="365">
        <v>129000</v>
      </c>
      <c r="G722" s="367">
        <v>494000</v>
      </c>
    </row>
    <row r="723" spans="1:7" ht="19.5" customHeight="1">
      <c r="A723" s="354">
        <v>720</v>
      </c>
      <c r="B723" s="355"/>
      <c r="C723" s="356">
        <v>42048</v>
      </c>
      <c r="D723" s="357" t="s">
        <v>309</v>
      </c>
      <c r="E723" s="359">
        <v>0</v>
      </c>
      <c r="F723" s="358">
        <v>200000</v>
      </c>
      <c r="G723" s="360">
        <v>694000</v>
      </c>
    </row>
    <row r="724" spans="1:7" ht="19.5" customHeight="1">
      <c r="A724" s="361">
        <v>721</v>
      </c>
      <c r="B724" s="355" t="s">
        <v>556</v>
      </c>
      <c r="C724" s="363">
        <v>42080</v>
      </c>
      <c r="D724" s="364" t="s">
        <v>326</v>
      </c>
      <c r="E724" s="366">
        <v>0</v>
      </c>
      <c r="F724" s="365">
        <v>151000</v>
      </c>
      <c r="G724" s="367">
        <v>845000</v>
      </c>
    </row>
    <row r="725" spans="1:7" ht="19.5" customHeight="1">
      <c r="A725" s="354">
        <v>722</v>
      </c>
      <c r="B725" s="355"/>
      <c r="C725" s="356">
        <v>42088</v>
      </c>
      <c r="D725" s="357" t="s">
        <v>339</v>
      </c>
      <c r="E725" s="359">
        <v>0</v>
      </c>
      <c r="F725" s="358">
        <v>55000</v>
      </c>
      <c r="G725" s="360">
        <v>900000</v>
      </c>
    </row>
    <row r="726" spans="1:7" ht="19.5" customHeight="1">
      <c r="A726" s="361">
        <v>723</v>
      </c>
      <c r="B726" s="362"/>
      <c r="C726" s="363">
        <v>42095</v>
      </c>
      <c r="D726" s="364" t="s">
        <v>341</v>
      </c>
      <c r="E726" s="366">
        <v>0</v>
      </c>
      <c r="F726" s="365">
        <v>275500</v>
      </c>
      <c r="G726" s="367">
        <v>1175500</v>
      </c>
    </row>
    <row r="727" spans="1:7" ht="19.5" customHeight="1">
      <c r="A727" s="354">
        <v>724</v>
      </c>
      <c r="B727" s="355"/>
      <c r="C727" s="356">
        <v>42097</v>
      </c>
      <c r="D727" s="357" t="s">
        <v>344</v>
      </c>
      <c r="E727" s="359">
        <v>0</v>
      </c>
      <c r="F727" s="358">
        <v>231000</v>
      </c>
      <c r="G727" s="360">
        <v>1406500</v>
      </c>
    </row>
    <row r="728" spans="1:7" ht="19.5" customHeight="1">
      <c r="A728" s="361">
        <v>725</v>
      </c>
      <c r="B728" s="368"/>
      <c r="C728" s="363">
        <v>42138</v>
      </c>
      <c r="D728" s="364" t="s">
        <v>364</v>
      </c>
      <c r="E728" s="366">
        <v>0</v>
      </c>
      <c r="F728" s="365">
        <v>150000</v>
      </c>
      <c r="G728" s="367">
        <v>1556500</v>
      </c>
    </row>
    <row r="729" spans="1:7" ht="19.5" customHeight="1">
      <c r="A729" s="354">
        <v>726</v>
      </c>
      <c r="B729" s="355"/>
      <c r="C729" s="356">
        <v>42146</v>
      </c>
      <c r="D729" s="357" t="s">
        <v>367</v>
      </c>
      <c r="E729" s="359">
        <v>0</v>
      </c>
      <c r="F729" s="358">
        <v>10000</v>
      </c>
      <c r="G729" s="360">
        <v>1566500</v>
      </c>
    </row>
    <row r="730" spans="1:7" ht="19.5" customHeight="1">
      <c r="A730" s="361">
        <v>727</v>
      </c>
      <c r="B730" s="362"/>
      <c r="C730" s="363">
        <v>42153</v>
      </c>
      <c r="D730" s="364" t="s">
        <v>309</v>
      </c>
      <c r="E730" s="366">
        <v>0</v>
      </c>
      <c r="F730" s="365">
        <v>77000</v>
      </c>
      <c r="G730" s="367">
        <v>1643500</v>
      </c>
    </row>
    <row r="731" spans="1:7" ht="19.5" customHeight="1">
      <c r="A731" s="354">
        <v>728</v>
      </c>
      <c r="B731" s="355"/>
      <c r="C731" s="356">
        <v>42172</v>
      </c>
      <c r="D731" s="357" t="s">
        <v>380</v>
      </c>
      <c r="E731" s="359">
        <v>0</v>
      </c>
      <c r="F731" s="358">
        <v>160000</v>
      </c>
      <c r="G731" s="360">
        <v>1803500</v>
      </c>
    </row>
    <row r="732" spans="1:7" ht="19.5" customHeight="1">
      <c r="A732" s="361">
        <v>729</v>
      </c>
      <c r="B732" s="362"/>
      <c r="C732" s="363">
        <v>42187</v>
      </c>
      <c r="D732" s="364" t="s">
        <v>397</v>
      </c>
      <c r="E732" s="366">
        <v>0</v>
      </c>
      <c r="F732" s="365">
        <v>55000</v>
      </c>
      <c r="G732" s="367">
        <v>1858500</v>
      </c>
    </row>
    <row r="733" spans="1:7" ht="19.5" customHeight="1">
      <c r="A733" s="354">
        <v>730</v>
      </c>
      <c r="B733" s="355"/>
      <c r="C733" s="356">
        <v>42209</v>
      </c>
      <c r="D733" s="357" t="s">
        <v>403</v>
      </c>
      <c r="E733" s="359">
        <v>0</v>
      </c>
      <c r="F733" s="358">
        <v>150000</v>
      </c>
      <c r="G733" s="360">
        <v>2008500</v>
      </c>
    </row>
    <row r="734" spans="1:7" ht="19.5" customHeight="1">
      <c r="A734" s="361">
        <v>731</v>
      </c>
      <c r="B734" s="362"/>
      <c r="C734" s="363">
        <v>42235</v>
      </c>
      <c r="D734" s="364" t="s">
        <v>419</v>
      </c>
      <c r="E734" s="366">
        <v>0</v>
      </c>
      <c r="F734" s="365">
        <v>353000</v>
      </c>
      <c r="G734" s="367">
        <v>2361500</v>
      </c>
    </row>
    <row r="735" spans="1:7" ht="19.5" customHeight="1">
      <c r="A735" s="354">
        <v>732</v>
      </c>
      <c r="B735" s="355"/>
      <c r="C735" s="356">
        <v>42261</v>
      </c>
      <c r="D735" s="357" t="s">
        <v>437</v>
      </c>
      <c r="E735" s="359">
        <v>0</v>
      </c>
      <c r="F735" s="358">
        <v>256000</v>
      </c>
      <c r="G735" s="360">
        <v>2617500</v>
      </c>
    </row>
    <row r="736" spans="1:7" ht="19.5" customHeight="1">
      <c r="A736" s="361">
        <v>733</v>
      </c>
      <c r="B736" s="362"/>
      <c r="C736" s="363">
        <v>42272</v>
      </c>
      <c r="D736" s="364" t="s">
        <v>444</v>
      </c>
      <c r="E736" s="366">
        <v>0</v>
      </c>
      <c r="F736" s="365">
        <v>10000</v>
      </c>
      <c r="G736" s="367">
        <v>2627500</v>
      </c>
    </row>
    <row r="737" spans="1:7" ht="19.5" customHeight="1">
      <c r="A737" s="354">
        <v>734</v>
      </c>
      <c r="B737" s="355"/>
      <c r="C737" s="356">
        <v>42272</v>
      </c>
      <c r="D737" s="357" t="s">
        <v>453</v>
      </c>
      <c r="E737" s="359">
        <v>0</v>
      </c>
      <c r="F737" s="358">
        <v>40000</v>
      </c>
      <c r="G737" s="360">
        <v>2667500</v>
      </c>
    </row>
    <row r="738" spans="1:7" ht="19.5" customHeight="1">
      <c r="A738" s="361">
        <v>735</v>
      </c>
      <c r="B738" s="362"/>
      <c r="C738" s="363">
        <v>42277</v>
      </c>
      <c r="D738" s="364" t="s">
        <v>455</v>
      </c>
      <c r="E738" s="366">
        <v>0</v>
      </c>
      <c r="F738" s="365">
        <v>40000</v>
      </c>
      <c r="G738" s="367">
        <v>2707500</v>
      </c>
    </row>
    <row r="739" spans="1:7" ht="19.5" customHeight="1">
      <c r="A739" s="354">
        <v>736</v>
      </c>
      <c r="B739" s="355" t="s">
        <v>556</v>
      </c>
      <c r="C739" s="356">
        <v>42282</v>
      </c>
      <c r="D739" s="357" t="s">
        <v>459</v>
      </c>
      <c r="E739" s="359">
        <v>0</v>
      </c>
      <c r="F739" s="358">
        <v>40000</v>
      </c>
      <c r="G739" s="360">
        <v>2747500</v>
      </c>
    </row>
    <row r="740" spans="1:7" ht="19.5" customHeight="1">
      <c r="A740" s="361">
        <v>737</v>
      </c>
      <c r="B740" s="362"/>
      <c r="C740" s="363">
        <v>42290</v>
      </c>
      <c r="D740" s="364" t="s">
        <v>461</v>
      </c>
      <c r="E740" s="366">
        <v>0</v>
      </c>
      <c r="F740" s="365">
        <v>40000</v>
      </c>
      <c r="G740" s="367">
        <v>2787500</v>
      </c>
    </row>
    <row r="741" spans="1:7" ht="19.5" customHeight="1">
      <c r="A741" s="354">
        <v>738</v>
      </c>
      <c r="B741" s="355"/>
      <c r="C741" s="356">
        <v>42290</v>
      </c>
      <c r="D741" s="357" t="s">
        <v>455</v>
      </c>
      <c r="E741" s="359">
        <v>0</v>
      </c>
      <c r="F741" s="358">
        <v>40000</v>
      </c>
      <c r="G741" s="360">
        <v>2827500</v>
      </c>
    </row>
    <row r="742" spans="1:7" ht="19.5" customHeight="1">
      <c r="A742" s="361">
        <v>739</v>
      </c>
      <c r="B742" s="362"/>
      <c r="C742" s="363">
        <v>42296</v>
      </c>
      <c r="D742" s="364" t="s">
        <v>469</v>
      </c>
      <c r="E742" s="366">
        <v>0</v>
      </c>
      <c r="F742" s="365">
        <v>40000</v>
      </c>
      <c r="G742" s="367">
        <v>2867500</v>
      </c>
    </row>
    <row r="743" spans="1:7" ht="19.5" customHeight="1">
      <c r="A743" s="354">
        <v>740</v>
      </c>
      <c r="B743" s="355"/>
      <c r="C743" s="356">
        <v>42304</v>
      </c>
      <c r="D743" s="357" t="s">
        <v>492</v>
      </c>
      <c r="E743" s="359">
        <v>0</v>
      </c>
      <c r="F743" s="358">
        <v>40000</v>
      </c>
      <c r="G743" s="360">
        <v>2907500</v>
      </c>
    </row>
    <row r="744" spans="1:7" ht="19.5" customHeight="1">
      <c r="A744" s="361">
        <v>741</v>
      </c>
      <c r="B744" s="362"/>
      <c r="C744" s="363">
        <v>42304</v>
      </c>
      <c r="D744" s="364" t="s">
        <v>455</v>
      </c>
      <c r="E744" s="366">
        <v>0</v>
      </c>
      <c r="F744" s="365">
        <v>60000</v>
      </c>
      <c r="G744" s="367">
        <v>2967500</v>
      </c>
    </row>
    <row r="745" spans="1:7" ht="19.5" customHeight="1">
      <c r="A745" s="354">
        <v>742</v>
      </c>
      <c r="B745" s="355"/>
      <c r="C745" s="356">
        <v>42311</v>
      </c>
      <c r="D745" s="357" t="s">
        <v>461</v>
      </c>
      <c r="E745" s="359">
        <v>0</v>
      </c>
      <c r="F745" s="358">
        <v>40000</v>
      </c>
      <c r="G745" s="360">
        <v>3007500</v>
      </c>
    </row>
    <row r="746" spans="1:7" ht="19.5" customHeight="1">
      <c r="A746" s="361">
        <v>743</v>
      </c>
      <c r="B746" s="362"/>
      <c r="C746" s="363">
        <v>42317</v>
      </c>
      <c r="D746" s="364" t="s">
        <v>494</v>
      </c>
      <c r="E746" s="366">
        <v>0</v>
      </c>
      <c r="F746" s="365">
        <v>60000</v>
      </c>
      <c r="G746" s="367">
        <v>3067500</v>
      </c>
    </row>
    <row r="747" spans="1:7" ht="19.5" customHeight="1">
      <c r="A747" s="354">
        <v>744</v>
      </c>
      <c r="B747" s="355"/>
      <c r="C747" s="356">
        <v>42318</v>
      </c>
      <c r="D747" s="357" t="s">
        <v>461</v>
      </c>
      <c r="E747" s="359">
        <v>0</v>
      </c>
      <c r="F747" s="358">
        <v>40000</v>
      </c>
      <c r="G747" s="360">
        <v>3107500</v>
      </c>
    </row>
    <row r="748" spans="1:7" ht="19.5" customHeight="1">
      <c r="A748" s="361">
        <v>745</v>
      </c>
      <c r="B748" s="362"/>
      <c r="C748" s="363">
        <v>42324</v>
      </c>
      <c r="D748" s="364" t="s">
        <v>455</v>
      </c>
      <c r="E748" s="366">
        <v>0</v>
      </c>
      <c r="F748" s="365">
        <v>60000</v>
      </c>
      <c r="G748" s="367">
        <v>3167500</v>
      </c>
    </row>
    <row r="749" spans="1:7" ht="19.5" customHeight="1">
      <c r="A749" s="354">
        <v>746</v>
      </c>
      <c r="B749" s="355"/>
      <c r="C749" s="356">
        <v>42325</v>
      </c>
      <c r="D749" s="357" t="s">
        <v>498</v>
      </c>
      <c r="E749" s="359">
        <v>0</v>
      </c>
      <c r="F749" s="358">
        <v>236000</v>
      </c>
      <c r="G749" s="360">
        <v>3403500</v>
      </c>
    </row>
    <row r="750" spans="1:7" ht="19.5" customHeight="1">
      <c r="A750" s="361">
        <v>747</v>
      </c>
      <c r="B750" s="362"/>
      <c r="C750" s="363">
        <v>42325</v>
      </c>
      <c r="D750" s="364" t="s">
        <v>461</v>
      </c>
      <c r="E750" s="366">
        <v>0</v>
      </c>
      <c r="F750" s="365">
        <v>40000</v>
      </c>
      <c r="G750" s="367">
        <v>3443500</v>
      </c>
    </row>
    <row r="751" spans="1:7" ht="19.5" customHeight="1">
      <c r="A751" s="354">
        <v>748</v>
      </c>
      <c r="B751" s="355"/>
      <c r="C751" s="356">
        <v>42327</v>
      </c>
      <c r="D751" s="357" t="s">
        <v>500</v>
      </c>
      <c r="E751" s="359">
        <v>0</v>
      </c>
      <c r="F751" s="358">
        <v>7000</v>
      </c>
      <c r="G751" s="360">
        <v>3450500</v>
      </c>
    </row>
    <row r="752" spans="1:7" ht="19.5" customHeight="1">
      <c r="A752" s="361">
        <v>749</v>
      </c>
      <c r="B752" s="362"/>
      <c r="C752" s="363">
        <v>42334</v>
      </c>
      <c r="D752" s="364" t="s">
        <v>461</v>
      </c>
      <c r="E752" s="366">
        <v>0</v>
      </c>
      <c r="F752" s="365">
        <v>40000</v>
      </c>
      <c r="G752" s="367">
        <v>3490500</v>
      </c>
    </row>
    <row r="753" spans="1:7" ht="19.5" customHeight="1">
      <c r="A753" s="354">
        <v>750</v>
      </c>
      <c r="B753" s="355"/>
      <c r="C753" s="356">
        <v>42340</v>
      </c>
      <c r="D753" s="357" t="s">
        <v>455</v>
      </c>
      <c r="E753" s="359">
        <v>0</v>
      </c>
      <c r="F753" s="358">
        <v>60000</v>
      </c>
      <c r="G753" s="360">
        <v>3550500</v>
      </c>
    </row>
    <row r="754" spans="1:7" ht="19.5" customHeight="1">
      <c r="A754" s="361">
        <v>751</v>
      </c>
      <c r="B754" s="362"/>
      <c r="C754" s="363">
        <v>42341</v>
      </c>
      <c r="D754" s="364" t="s">
        <v>461</v>
      </c>
      <c r="E754" s="366">
        <v>0</v>
      </c>
      <c r="F754" s="365">
        <v>40000</v>
      </c>
      <c r="G754" s="367">
        <v>3590500</v>
      </c>
    </row>
    <row r="755" spans="1:7" ht="19.5" customHeight="1">
      <c r="A755" s="354">
        <v>752</v>
      </c>
      <c r="B755" s="373"/>
      <c r="C755" s="356">
        <v>42349</v>
      </c>
      <c r="D755" s="357" t="s">
        <v>461</v>
      </c>
      <c r="E755" s="359">
        <v>0</v>
      </c>
      <c r="F755" s="358">
        <v>40000</v>
      </c>
      <c r="G755" s="360">
        <v>3630500</v>
      </c>
    </row>
    <row r="756" spans="1:7" ht="19.5" customHeight="1">
      <c r="A756" s="361">
        <v>753</v>
      </c>
      <c r="B756" s="355" t="s">
        <v>556</v>
      </c>
      <c r="C756" s="363">
        <v>42359</v>
      </c>
      <c r="D756" s="364" t="s">
        <v>517</v>
      </c>
      <c r="E756" s="366">
        <v>0</v>
      </c>
      <c r="F756" s="365">
        <v>40000</v>
      </c>
      <c r="G756" s="367">
        <v>3670500</v>
      </c>
    </row>
    <row r="757" spans="1:7" ht="19.5" customHeight="1">
      <c r="A757" s="354">
        <v>754</v>
      </c>
      <c r="B757" s="373"/>
      <c r="C757" s="356">
        <v>42360</v>
      </c>
      <c r="D757" s="357" t="s">
        <v>518</v>
      </c>
      <c r="E757" s="359">
        <v>0</v>
      </c>
      <c r="F757" s="358">
        <v>54200</v>
      </c>
      <c r="G757" s="360">
        <v>3724700</v>
      </c>
    </row>
    <row r="758" spans="1:7" ht="19.5" customHeight="1">
      <c r="A758" s="361">
        <v>755</v>
      </c>
      <c r="B758" s="374" t="s">
        <v>533</v>
      </c>
      <c r="C758" s="361"/>
      <c r="D758" s="364"/>
      <c r="E758" s="376">
        <v>0</v>
      </c>
      <c r="F758" s="375">
        <v>3724700</v>
      </c>
      <c r="G758" s="377"/>
    </row>
    <row r="759" spans="1:7" ht="19.5" customHeight="1">
      <c r="A759" s="354">
        <v>756</v>
      </c>
      <c r="B759" s="355"/>
      <c r="C759" s="356">
        <v>42027</v>
      </c>
      <c r="D759" s="357" t="s">
        <v>292</v>
      </c>
      <c r="E759" s="359">
        <v>0</v>
      </c>
      <c r="F759" s="358">
        <v>400500</v>
      </c>
      <c r="G759" s="360">
        <v>400500</v>
      </c>
    </row>
    <row r="760" spans="1:7" ht="19.5" customHeight="1">
      <c r="A760" s="361">
        <v>757</v>
      </c>
      <c r="B760" s="362"/>
      <c r="C760" s="363">
        <v>42030</v>
      </c>
      <c r="D760" s="364" t="s">
        <v>295</v>
      </c>
      <c r="E760" s="366">
        <v>0</v>
      </c>
      <c r="F760" s="365">
        <v>40000</v>
      </c>
      <c r="G760" s="367">
        <v>440500</v>
      </c>
    </row>
    <row r="761" spans="1:7" ht="19.5" customHeight="1">
      <c r="A761" s="354">
        <v>758</v>
      </c>
      <c r="B761" s="355"/>
      <c r="C761" s="356">
        <v>42060</v>
      </c>
      <c r="D761" s="357" t="s">
        <v>320</v>
      </c>
      <c r="E761" s="359">
        <v>0</v>
      </c>
      <c r="F761" s="358">
        <v>440500</v>
      </c>
      <c r="G761" s="360">
        <v>881000</v>
      </c>
    </row>
    <row r="762" spans="1:7" ht="19.5" customHeight="1">
      <c r="A762" s="361">
        <v>759</v>
      </c>
      <c r="B762" s="362"/>
      <c r="C762" s="363">
        <v>42088</v>
      </c>
      <c r="D762" s="364" t="s">
        <v>337</v>
      </c>
      <c r="E762" s="366">
        <v>0</v>
      </c>
      <c r="F762" s="365">
        <v>440500</v>
      </c>
      <c r="G762" s="367">
        <v>1321500</v>
      </c>
    </row>
    <row r="763" spans="1:7" ht="19.5" customHeight="1">
      <c r="A763" s="354">
        <v>760</v>
      </c>
      <c r="B763" s="355"/>
      <c r="C763" s="356">
        <v>42118</v>
      </c>
      <c r="D763" s="357" t="s">
        <v>357</v>
      </c>
      <c r="E763" s="359">
        <v>0</v>
      </c>
      <c r="F763" s="358">
        <v>440500</v>
      </c>
      <c r="G763" s="360">
        <v>1762000</v>
      </c>
    </row>
    <row r="764" spans="1:7" ht="19.5" customHeight="1">
      <c r="A764" s="361">
        <v>761</v>
      </c>
      <c r="B764" s="362"/>
      <c r="C764" s="363">
        <v>42146</v>
      </c>
      <c r="D764" s="364" t="s">
        <v>373</v>
      </c>
      <c r="E764" s="366">
        <v>0</v>
      </c>
      <c r="F764" s="365">
        <v>440500</v>
      </c>
      <c r="G764" s="367">
        <v>2202500</v>
      </c>
    </row>
    <row r="765" spans="1:7" ht="19.5" customHeight="1">
      <c r="A765" s="354">
        <v>762</v>
      </c>
      <c r="B765" s="355" t="s">
        <v>557</v>
      </c>
      <c r="C765" s="356">
        <v>42180</v>
      </c>
      <c r="D765" s="357" t="s">
        <v>389</v>
      </c>
      <c r="E765" s="359">
        <v>0</v>
      </c>
      <c r="F765" s="358">
        <v>440500</v>
      </c>
      <c r="G765" s="360">
        <v>2643000</v>
      </c>
    </row>
    <row r="766" spans="1:7" ht="19.5" customHeight="1">
      <c r="A766" s="361">
        <v>763</v>
      </c>
      <c r="B766" s="362"/>
      <c r="C766" s="363">
        <v>42209</v>
      </c>
      <c r="D766" s="364" t="s">
        <v>410</v>
      </c>
      <c r="E766" s="366">
        <v>0</v>
      </c>
      <c r="F766" s="365">
        <v>440500</v>
      </c>
      <c r="G766" s="367">
        <v>3083500</v>
      </c>
    </row>
    <row r="767" spans="1:7" ht="19.5" customHeight="1">
      <c r="A767" s="354">
        <v>764</v>
      </c>
      <c r="B767" s="355"/>
      <c r="C767" s="356">
        <v>42241</v>
      </c>
      <c r="D767" s="357" t="s">
        <v>427</v>
      </c>
      <c r="E767" s="359">
        <v>0</v>
      </c>
      <c r="F767" s="358">
        <v>440500</v>
      </c>
      <c r="G767" s="360">
        <v>3524000</v>
      </c>
    </row>
    <row r="768" spans="1:7" ht="19.5" customHeight="1">
      <c r="A768" s="361">
        <v>765</v>
      </c>
      <c r="B768" s="362"/>
      <c r="C768" s="363">
        <v>42272</v>
      </c>
      <c r="D768" s="364" t="s">
        <v>445</v>
      </c>
      <c r="E768" s="366">
        <v>0</v>
      </c>
      <c r="F768" s="365">
        <v>440000</v>
      </c>
      <c r="G768" s="367">
        <v>3964000</v>
      </c>
    </row>
    <row r="769" spans="1:7" ht="19.5" customHeight="1">
      <c r="A769" s="354">
        <v>766</v>
      </c>
      <c r="B769" s="355"/>
      <c r="C769" s="356">
        <v>42300</v>
      </c>
      <c r="D769" s="357" t="s">
        <v>473</v>
      </c>
      <c r="E769" s="359">
        <v>0</v>
      </c>
      <c r="F769" s="358">
        <v>440000</v>
      </c>
      <c r="G769" s="360">
        <v>4404000</v>
      </c>
    </row>
    <row r="770" spans="1:7" ht="19.5" customHeight="1">
      <c r="A770" s="361">
        <v>767</v>
      </c>
      <c r="B770" s="362"/>
      <c r="C770" s="363">
        <v>42333</v>
      </c>
      <c r="D770" s="364" t="s">
        <v>508</v>
      </c>
      <c r="E770" s="366">
        <v>0</v>
      </c>
      <c r="F770" s="365">
        <v>440000</v>
      </c>
      <c r="G770" s="367">
        <v>4844000</v>
      </c>
    </row>
    <row r="771" spans="1:7" ht="19.5" customHeight="1">
      <c r="A771" s="354">
        <v>768</v>
      </c>
      <c r="B771" s="355"/>
      <c r="C771" s="356">
        <v>42362</v>
      </c>
      <c r="D771" s="357" t="s">
        <v>528</v>
      </c>
      <c r="E771" s="359">
        <v>0</v>
      </c>
      <c r="F771" s="358">
        <v>23048</v>
      </c>
      <c r="G771" s="360">
        <v>4867048</v>
      </c>
    </row>
    <row r="772" spans="1:7" ht="19.5" customHeight="1">
      <c r="A772" s="361">
        <v>769</v>
      </c>
      <c r="B772" s="368"/>
      <c r="C772" s="363">
        <v>42362</v>
      </c>
      <c r="D772" s="364" t="s">
        <v>528</v>
      </c>
      <c r="E772" s="366">
        <v>0</v>
      </c>
      <c r="F772" s="365">
        <v>416952</v>
      </c>
      <c r="G772" s="367">
        <v>5284000</v>
      </c>
    </row>
    <row r="773" spans="1:7" ht="19.5" customHeight="1">
      <c r="A773" s="354">
        <v>770</v>
      </c>
      <c r="B773" s="369" t="s">
        <v>533</v>
      </c>
      <c r="C773" s="354"/>
      <c r="D773" s="357"/>
      <c r="E773" s="372">
        <v>0</v>
      </c>
      <c r="F773" s="370">
        <v>5284000</v>
      </c>
      <c r="G773" s="371"/>
    </row>
    <row r="774" spans="1:7" ht="19.5" customHeight="1">
      <c r="A774" s="361">
        <v>771</v>
      </c>
      <c r="B774" s="362" t="s">
        <v>558</v>
      </c>
      <c r="C774" s="363">
        <v>42124</v>
      </c>
      <c r="D774" s="364" t="s">
        <v>360</v>
      </c>
      <c r="E774" s="366">
        <v>0</v>
      </c>
      <c r="F774" s="365">
        <v>48000</v>
      </c>
      <c r="G774" s="367">
        <v>48000</v>
      </c>
    </row>
    <row r="775" spans="1:7" ht="19.5" customHeight="1">
      <c r="A775" s="354">
        <v>772</v>
      </c>
      <c r="B775" s="373"/>
      <c r="C775" s="356">
        <v>42180</v>
      </c>
      <c r="D775" s="357" t="s">
        <v>382</v>
      </c>
      <c r="E775" s="359">
        <v>0</v>
      </c>
      <c r="F775" s="358">
        <v>48000</v>
      </c>
      <c r="G775" s="360">
        <v>96000</v>
      </c>
    </row>
    <row r="776" spans="1:7" ht="19.5" customHeight="1">
      <c r="A776" s="361">
        <v>773</v>
      </c>
      <c r="B776" s="374" t="s">
        <v>533</v>
      </c>
      <c r="C776" s="361"/>
      <c r="D776" s="364"/>
      <c r="E776" s="376">
        <v>0</v>
      </c>
      <c r="F776" s="375">
        <v>96000</v>
      </c>
      <c r="G776" s="377"/>
    </row>
    <row r="777" spans="1:7" ht="19.5" customHeight="1">
      <c r="A777" s="354">
        <v>774</v>
      </c>
      <c r="B777" s="355"/>
      <c r="C777" s="356">
        <v>42096</v>
      </c>
      <c r="D777" s="357" t="s">
        <v>342</v>
      </c>
      <c r="E777" s="359">
        <v>0</v>
      </c>
      <c r="F777" s="358">
        <v>2230</v>
      </c>
      <c r="G777" s="360">
        <v>2230</v>
      </c>
    </row>
    <row r="778" spans="1:7" ht="19.5" customHeight="1">
      <c r="A778" s="361">
        <v>775</v>
      </c>
      <c r="B778" s="362" t="s">
        <v>559</v>
      </c>
      <c r="C778" s="363">
        <v>42160</v>
      </c>
      <c r="D778" s="364" t="s">
        <v>293</v>
      </c>
      <c r="E778" s="366">
        <v>0</v>
      </c>
      <c r="F778" s="365">
        <v>2230</v>
      </c>
      <c r="G778" s="367">
        <v>4460</v>
      </c>
    </row>
    <row r="779" spans="1:7" ht="19.5" customHeight="1">
      <c r="A779" s="354">
        <v>776</v>
      </c>
      <c r="B779" s="355"/>
      <c r="C779" s="356">
        <v>42160</v>
      </c>
      <c r="D779" s="357" t="s">
        <v>378</v>
      </c>
      <c r="E779" s="359">
        <v>0</v>
      </c>
      <c r="F779" s="358">
        <v>2440</v>
      </c>
      <c r="G779" s="360">
        <v>6900</v>
      </c>
    </row>
    <row r="780" spans="1:7" ht="19.5" customHeight="1">
      <c r="A780" s="361">
        <v>777</v>
      </c>
      <c r="B780" s="368"/>
      <c r="C780" s="363">
        <v>42277</v>
      </c>
      <c r="D780" s="364" t="s">
        <v>454</v>
      </c>
      <c r="E780" s="366">
        <v>0</v>
      </c>
      <c r="F780" s="365">
        <v>1930</v>
      </c>
      <c r="G780" s="367">
        <v>8830</v>
      </c>
    </row>
    <row r="781" spans="1:7" ht="19.5" customHeight="1">
      <c r="A781" s="354">
        <v>778</v>
      </c>
      <c r="B781" s="369" t="s">
        <v>533</v>
      </c>
      <c r="C781" s="354"/>
      <c r="D781" s="357"/>
      <c r="E781" s="372">
        <v>0</v>
      </c>
      <c r="F781" s="370">
        <v>8830</v>
      </c>
      <c r="G781" s="371"/>
    </row>
    <row r="782" spans="1:7" ht="19.5" customHeight="1">
      <c r="A782" s="361">
        <v>779</v>
      </c>
      <c r="B782" s="410" t="s">
        <v>560</v>
      </c>
      <c r="C782" s="363">
        <v>42047</v>
      </c>
      <c r="D782" s="364" t="s">
        <v>305</v>
      </c>
      <c r="E782" s="366">
        <v>0</v>
      </c>
      <c r="F782" s="365">
        <v>45250</v>
      </c>
      <c r="G782" s="367">
        <v>45250</v>
      </c>
    </row>
    <row r="783" spans="1:7" ht="19.5" customHeight="1">
      <c r="A783" s="354">
        <v>780</v>
      </c>
      <c r="B783" s="355" t="s">
        <v>560</v>
      </c>
      <c r="C783" s="356">
        <v>42142</v>
      </c>
      <c r="D783" s="357" t="s">
        <v>365</v>
      </c>
      <c r="E783" s="359">
        <v>0</v>
      </c>
      <c r="F783" s="358">
        <v>43000</v>
      </c>
      <c r="G783" s="360">
        <v>88250</v>
      </c>
    </row>
    <row r="784" spans="1:7" ht="19.5" customHeight="1">
      <c r="A784" s="361">
        <v>781</v>
      </c>
      <c r="B784" s="362"/>
      <c r="C784" s="363">
        <v>42291</v>
      </c>
      <c r="D784" s="364" t="s">
        <v>465</v>
      </c>
      <c r="E784" s="366">
        <v>0</v>
      </c>
      <c r="F784" s="365">
        <v>43000</v>
      </c>
      <c r="G784" s="367">
        <v>131250</v>
      </c>
    </row>
    <row r="785" spans="1:7" ht="19.5" customHeight="1">
      <c r="A785" s="354">
        <v>782</v>
      </c>
      <c r="B785" s="373"/>
      <c r="C785" s="356">
        <v>42291</v>
      </c>
      <c r="D785" s="357" t="s">
        <v>466</v>
      </c>
      <c r="E785" s="359">
        <v>0</v>
      </c>
      <c r="F785" s="358">
        <v>-43000</v>
      </c>
      <c r="G785" s="360">
        <v>88250</v>
      </c>
    </row>
    <row r="786" spans="1:7" ht="19.5" customHeight="1">
      <c r="A786" s="361">
        <v>783</v>
      </c>
      <c r="B786" s="374" t="s">
        <v>533</v>
      </c>
      <c r="C786" s="361"/>
      <c r="D786" s="364"/>
      <c r="E786" s="376">
        <v>0</v>
      </c>
      <c r="F786" s="375">
        <v>88250</v>
      </c>
      <c r="G786" s="377"/>
    </row>
    <row r="787" spans="1:7" ht="19.5" customHeight="1">
      <c r="A787" s="354">
        <v>784</v>
      </c>
      <c r="B787" s="355"/>
      <c r="C787" s="356">
        <v>42080</v>
      </c>
      <c r="D787" s="357" t="s">
        <v>328</v>
      </c>
      <c r="E787" s="359">
        <v>0</v>
      </c>
      <c r="F787" s="358">
        <v>24000</v>
      </c>
      <c r="G787" s="360">
        <v>24000</v>
      </c>
    </row>
    <row r="788" spans="1:7" ht="19.5" customHeight="1">
      <c r="A788" s="361">
        <v>785</v>
      </c>
      <c r="B788" s="362"/>
      <c r="C788" s="363">
        <v>42096</v>
      </c>
      <c r="D788" s="364" t="s">
        <v>343</v>
      </c>
      <c r="E788" s="366">
        <v>0</v>
      </c>
      <c r="F788" s="365">
        <v>77240</v>
      </c>
      <c r="G788" s="367">
        <v>101240</v>
      </c>
    </row>
    <row r="789" spans="1:7" ht="19.5" customHeight="1">
      <c r="A789" s="354">
        <v>786</v>
      </c>
      <c r="B789" s="355"/>
      <c r="C789" s="356">
        <v>42117</v>
      </c>
      <c r="D789" s="357" t="s">
        <v>349</v>
      </c>
      <c r="E789" s="359">
        <v>0</v>
      </c>
      <c r="F789" s="358">
        <v>422900</v>
      </c>
      <c r="G789" s="360">
        <v>524140</v>
      </c>
    </row>
    <row r="790" spans="1:7" ht="19.5" customHeight="1">
      <c r="A790" s="361">
        <v>787</v>
      </c>
      <c r="B790" s="362"/>
      <c r="C790" s="363">
        <v>42117</v>
      </c>
      <c r="D790" s="364" t="s">
        <v>350</v>
      </c>
      <c r="E790" s="366">
        <v>0</v>
      </c>
      <c r="F790" s="365">
        <v>19250</v>
      </c>
      <c r="G790" s="367">
        <v>543390</v>
      </c>
    </row>
    <row r="791" spans="1:7" ht="19.5" customHeight="1">
      <c r="A791" s="354">
        <v>788</v>
      </c>
      <c r="B791" s="355"/>
      <c r="C791" s="356">
        <v>42136</v>
      </c>
      <c r="D791" s="357" t="s">
        <v>363</v>
      </c>
      <c r="E791" s="359">
        <v>0</v>
      </c>
      <c r="F791" s="358">
        <v>100000</v>
      </c>
      <c r="G791" s="360">
        <v>643390</v>
      </c>
    </row>
    <row r="792" spans="1:7" ht="19.5" customHeight="1">
      <c r="A792" s="361">
        <v>789</v>
      </c>
      <c r="B792" s="362" t="s">
        <v>561</v>
      </c>
      <c r="C792" s="363">
        <v>42153</v>
      </c>
      <c r="D792" s="364" t="s">
        <v>350</v>
      </c>
      <c r="E792" s="366">
        <v>0</v>
      </c>
      <c r="F792" s="365">
        <v>39600</v>
      </c>
      <c r="G792" s="367">
        <v>682990</v>
      </c>
    </row>
    <row r="793" spans="1:7" ht="19.5" customHeight="1">
      <c r="A793" s="354">
        <v>790</v>
      </c>
      <c r="B793" s="355"/>
      <c r="C793" s="356">
        <v>42180</v>
      </c>
      <c r="D793" s="357" t="s">
        <v>381</v>
      </c>
      <c r="E793" s="359">
        <v>0</v>
      </c>
      <c r="F793" s="358">
        <v>24500</v>
      </c>
      <c r="G793" s="360">
        <v>707490</v>
      </c>
    </row>
    <row r="794" spans="1:7" ht="19.5" customHeight="1">
      <c r="A794" s="361">
        <v>791</v>
      </c>
      <c r="B794" s="362"/>
      <c r="C794" s="363">
        <v>42181</v>
      </c>
      <c r="D794" s="364" t="s">
        <v>393</v>
      </c>
      <c r="E794" s="366">
        <v>0</v>
      </c>
      <c r="F794" s="365">
        <v>330500</v>
      </c>
      <c r="G794" s="367">
        <v>1037990</v>
      </c>
    </row>
    <row r="795" spans="1:7" ht="19.5" customHeight="1">
      <c r="A795" s="354">
        <v>792</v>
      </c>
      <c r="B795" s="355"/>
      <c r="C795" s="356">
        <v>42187</v>
      </c>
      <c r="D795" s="357" t="s">
        <v>396</v>
      </c>
      <c r="E795" s="359">
        <v>0</v>
      </c>
      <c r="F795" s="358">
        <v>14200</v>
      </c>
      <c r="G795" s="360">
        <v>1052190</v>
      </c>
    </row>
    <row r="796" spans="1:7" ht="19.5" customHeight="1">
      <c r="A796" s="361">
        <v>793</v>
      </c>
      <c r="B796" s="362"/>
      <c r="C796" s="363">
        <v>42304</v>
      </c>
      <c r="D796" s="364" t="s">
        <v>491</v>
      </c>
      <c r="E796" s="366">
        <v>0</v>
      </c>
      <c r="F796" s="365">
        <v>49500</v>
      </c>
      <c r="G796" s="367">
        <v>1101690</v>
      </c>
    </row>
    <row r="797" spans="1:7" ht="19.5" customHeight="1">
      <c r="A797" s="354">
        <v>794</v>
      </c>
      <c r="B797" s="373"/>
      <c r="C797" s="356">
        <v>42349</v>
      </c>
      <c r="D797" s="357" t="s">
        <v>514</v>
      </c>
      <c r="E797" s="359">
        <v>0</v>
      </c>
      <c r="F797" s="358">
        <v>7700</v>
      </c>
      <c r="G797" s="360">
        <v>1109390</v>
      </c>
    </row>
    <row r="798" spans="1:7" ht="19.5" customHeight="1">
      <c r="A798" s="361">
        <v>795</v>
      </c>
      <c r="B798" s="374" t="s">
        <v>533</v>
      </c>
      <c r="C798" s="361"/>
      <c r="D798" s="364"/>
      <c r="E798" s="376">
        <v>0</v>
      </c>
      <c r="F798" s="375">
        <v>1109390</v>
      </c>
      <c r="G798" s="377"/>
    </row>
    <row r="799" spans="1:7" hidden="1"/>
  </sheetData>
  <mergeCells count="1">
    <mergeCell ref="A1:G1"/>
  </mergeCells>
  <phoneticPr fontId="3" type="noConversion"/>
  <pageMargins left="0.51181102362204722" right="0.51181102362204722" top="0.39370078740157483" bottom="0.15748031496062992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01"/>
  <sheetViews>
    <sheetView workbookViewId="0">
      <selection activeCell="D9" sqref="D9"/>
    </sheetView>
  </sheetViews>
  <sheetFormatPr defaultRowHeight="13.5"/>
  <cols>
    <col min="1" max="1" width="7" style="378" customWidth="1"/>
    <col min="2" max="2" width="18.33203125" style="378" customWidth="1"/>
    <col min="3" max="3" width="36.77734375" style="378" customWidth="1"/>
    <col min="4" max="6" width="18.5546875" style="378" customWidth="1"/>
    <col min="7" max="16384" width="8.88671875" style="378"/>
  </cols>
  <sheetData>
    <row r="1" spans="1:6" ht="36" customHeight="1">
      <c r="A1" s="684" t="s">
        <v>932</v>
      </c>
      <c r="B1" s="684"/>
      <c r="C1" s="684"/>
      <c r="D1" s="684"/>
      <c r="E1" s="684"/>
      <c r="F1" s="684"/>
    </row>
    <row r="2" spans="1:6" ht="26.25" customHeight="1"/>
    <row r="3" spans="1:6" ht="18.75" customHeight="1">
      <c r="A3" s="346" t="s">
        <v>270</v>
      </c>
      <c r="B3" s="346" t="s">
        <v>562</v>
      </c>
      <c r="C3" s="346" t="s">
        <v>273</v>
      </c>
      <c r="D3" s="346" t="s">
        <v>563</v>
      </c>
      <c r="E3" s="346" t="s">
        <v>564</v>
      </c>
      <c r="F3" s="346" t="s">
        <v>565</v>
      </c>
    </row>
    <row r="4" spans="1:6" ht="18.75" customHeight="1">
      <c r="A4" s="379">
        <v>1</v>
      </c>
      <c r="B4" s="347"/>
      <c r="C4" s="380" t="s">
        <v>566</v>
      </c>
      <c r="D4" s="381">
        <v>0</v>
      </c>
      <c r="E4" s="381">
        <v>0</v>
      </c>
      <c r="F4" s="381">
        <v>0</v>
      </c>
    </row>
    <row r="5" spans="1:6" ht="18.75" customHeight="1">
      <c r="A5" s="373">
        <v>2</v>
      </c>
      <c r="B5" s="354"/>
      <c r="C5" s="369" t="s">
        <v>567</v>
      </c>
      <c r="D5" s="382">
        <v>0</v>
      </c>
      <c r="E5" s="382">
        <v>0</v>
      </c>
      <c r="F5" s="382">
        <v>0</v>
      </c>
    </row>
    <row r="6" spans="1:6" ht="18.75" customHeight="1">
      <c r="A6" s="368">
        <v>3</v>
      </c>
      <c r="B6" s="361" t="s">
        <v>568</v>
      </c>
      <c r="C6" s="383" t="s">
        <v>277</v>
      </c>
      <c r="D6" s="384">
        <v>116359</v>
      </c>
      <c r="E6" s="384">
        <v>0</v>
      </c>
      <c r="F6" s="384">
        <v>116359</v>
      </c>
    </row>
    <row r="7" spans="1:6" ht="18.75" customHeight="1">
      <c r="A7" s="373">
        <v>4</v>
      </c>
      <c r="B7" s="354" t="s">
        <v>569</v>
      </c>
      <c r="C7" s="385" t="s">
        <v>277</v>
      </c>
      <c r="D7" s="386">
        <v>5780305</v>
      </c>
      <c r="E7" s="386">
        <v>0</v>
      </c>
      <c r="F7" s="386">
        <v>5896664</v>
      </c>
    </row>
    <row r="8" spans="1:6" ht="18.75" customHeight="1">
      <c r="A8" s="368">
        <v>5</v>
      </c>
      <c r="B8" s="361" t="s">
        <v>570</v>
      </c>
      <c r="C8" s="383" t="s">
        <v>277</v>
      </c>
      <c r="D8" s="384">
        <v>1102739</v>
      </c>
      <c r="E8" s="384">
        <v>0</v>
      </c>
      <c r="F8" s="384">
        <v>6999403</v>
      </c>
    </row>
    <row r="9" spans="1:6" ht="18.75" customHeight="1">
      <c r="A9" s="373">
        <v>6</v>
      </c>
      <c r="B9" s="354" t="s">
        <v>571</v>
      </c>
      <c r="C9" s="385" t="s">
        <v>278</v>
      </c>
      <c r="D9" s="386">
        <v>0</v>
      </c>
      <c r="E9" s="386">
        <v>365000</v>
      </c>
      <c r="F9" s="386">
        <v>6634403</v>
      </c>
    </row>
    <row r="10" spans="1:6" ht="18.75" customHeight="1">
      <c r="A10" s="368">
        <v>7</v>
      </c>
      <c r="B10" s="361" t="s">
        <v>572</v>
      </c>
      <c r="C10" s="383" t="s">
        <v>279</v>
      </c>
      <c r="D10" s="384">
        <v>10000</v>
      </c>
      <c r="E10" s="384">
        <v>0</v>
      </c>
      <c r="F10" s="384">
        <v>6644403</v>
      </c>
    </row>
    <row r="11" spans="1:6" ht="18.75" customHeight="1">
      <c r="A11" s="373">
        <v>8</v>
      </c>
      <c r="B11" s="354" t="s">
        <v>573</v>
      </c>
      <c r="C11" s="385" t="s">
        <v>280</v>
      </c>
      <c r="D11" s="386">
        <v>36200</v>
      </c>
      <c r="E11" s="386">
        <v>0</v>
      </c>
      <c r="F11" s="386">
        <v>6680603</v>
      </c>
    </row>
    <row r="12" spans="1:6" ht="18.75" customHeight="1">
      <c r="A12" s="368">
        <v>9</v>
      </c>
      <c r="B12" s="361" t="s">
        <v>574</v>
      </c>
      <c r="C12" s="383" t="s">
        <v>280</v>
      </c>
      <c r="D12" s="384">
        <v>46700</v>
      </c>
      <c r="E12" s="384">
        <v>0</v>
      </c>
      <c r="F12" s="384">
        <v>6727303</v>
      </c>
    </row>
    <row r="13" spans="1:6" ht="18.75" customHeight="1">
      <c r="A13" s="373">
        <v>10</v>
      </c>
      <c r="B13" s="354" t="s">
        <v>575</v>
      </c>
      <c r="C13" s="385" t="s">
        <v>279</v>
      </c>
      <c r="D13" s="386">
        <v>10000</v>
      </c>
      <c r="E13" s="386">
        <v>0</v>
      </c>
      <c r="F13" s="386">
        <v>6737303</v>
      </c>
    </row>
    <row r="14" spans="1:6" ht="18.75" customHeight="1">
      <c r="A14" s="368">
        <v>11</v>
      </c>
      <c r="B14" s="361" t="s">
        <v>576</v>
      </c>
      <c r="C14" s="383" t="s">
        <v>281</v>
      </c>
      <c r="D14" s="384">
        <v>11182000</v>
      </c>
      <c r="E14" s="384">
        <v>0</v>
      </c>
      <c r="F14" s="384">
        <v>17919303</v>
      </c>
    </row>
    <row r="15" spans="1:6" ht="18.75" customHeight="1">
      <c r="A15" s="373">
        <v>12</v>
      </c>
      <c r="B15" s="354" t="s">
        <v>577</v>
      </c>
      <c r="C15" s="385" t="s">
        <v>282</v>
      </c>
      <c r="D15" s="386">
        <v>35300</v>
      </c>
      <c r="E15" s="386">
        <v>0</v>
      </c>
      <c r="F15" s="386">
        <v>17954603</v>
      </c>
    </row>
    <row r="16" spans="1:6" ht="18.75" customHeight="1">
      <c r="A16" s="368">
        <v>13</v>
      </c>
      <c r="B16" s="361" t="s">
        <v>578</v>
      </c>
      <c r="C16" s="383" t="s">
        <v>283</v>
      </c>
      <c r="D16" s="384">
        <v>6393250</v>
      </c>
      <c r="E16" s="384">
        <v>0</v>
      </c>
      <c r="F16" s="384">
        <v>24347853</v>
      </c>
    </row>
    <row r="17" spans="1:6" ht="18.75" customHeight="1">
      <c r="A17" s="373">
        <v>14</v>
      </c>
      <c r="B17" s="354" t="s">
        <v>579</v>
      </c>
      <c r="C17" s="385" t="s">
        <v>280</v>
      </c>
      <c r="D17" s="386">
        <v>39900</v>
      </c>
      <c r="E17" s="386">
        <v>0</v>
      </c>
      <c r="F17" s="386">
        <v>24387753</v>
      </c>
    </row>
    <row r="18" spans="1:6" ht="18.75" customHeight="1">
      <c r="A18" s="368">
        <v>15</v>
      </c>
      <c r="B18" s="361" t="s">
        <v>580</v>
      </c>
      <c r="C18" s="383" t="s">
        <v>284</v>
      </c>
      <c r="D18" s="384">
        <v>0</v>
      </c>
      <c r="E18" s="384">
        <v>3600</v>
      </c>
      <c r="F18" s="384">
        <v>24384153</v>
      </c>
    </row>
    <row r="19" spans="1:6" ht="18.75" customHeight="1">
      <c r="A19" s="373">
        <v>16</v>
      </c>
      <c r="B19" s="354" t="s">
        <v>581</v>
      </c>
      <c r="C19" s="385" t="s">
        <v>285</v>
      </c>
      <c r="D19" s="386">
        <v>0</v>
      </c>
      <c r="E19" s="386">
        <v>2260000</v>
      </c>
      <c r="F19" s="386">
        <v>22124153</v>
      </c>
    </row>
    <row r="20" spans="1:6" ht="18.75" customHeight="1">
      <c r="A20" s="368">
        <v>17</v>
      </c>
      <c r="B20" s="361" t="s">
        <v>581</v>
      </c>
      <c r="C20" s="383" t="s">
        <v>286</v>
      </c>
      <c r="D20" s="384">
        <v>0</v>
      </c>
      <c r="E20" s="384">
        <v>60000</v>
      </c>
      <c r="F20" s="384">
        <v>22064153</v>
      </c>
    </row>
    <row r="21" spans="1:6" ht="18.75" customHeight="1">
      <c r="A21" s="373">
        <v>18</v>
      </c>
      <c r="B21" s="354" t="s">
        <v>582</v>
      </c>
      <c r="C21" s="385" t="s">
        <v>287</v>
      </c>
      <c r="D21" s="386">
        <v>0</v>
      </c>
      <c r="E21" s="386">
        <v>242560</v>
      </c>
      <c r="F21" s="386">
        <v>21821593</v>
      </c>
    </row>
    <row r="22" spans="1:6" ht="18.75" customHeight="1">
      <c r="A22" s="368">
        <v>19</v>
      </c>
      <c r="B22" s="361" t="s">
        <v>583</v>
      </c>
      <c r="C22" s="383" t="s">
        <v>288</v>
      </c>
      <c r="D22" s="384">
        <v>0</v>
      </c>
      <c r="E22" s="384">
        <v>209028</v>
      </c>
      <c r="F22" s="384">
        <v>21612565</v>
      </c>
    </row>
    <row r="23" spans="1:6" ht="18.75" customHeight="1">
      <c r="A23" s="373">
        <v>20</v>
      </c>
      <c r="B23" s="354" t="s">
        <v>584</v>
      </c>
      <c r="C23" s="385" t="s">
        <v>289</v>
      </c>
      <c r="D23" s="386">
        <v>0</v>
      </c>
      <c r="E23" s="386">
        <v>1573000</v>
      </c>
      <c r="F23" s="386">
        <v>20039565</v>
      </c>
    </row>
    <row r="24" spans="1:6" ht="18.75" customHeight="1">
      <c r="A24" s="368">
        <v>21</v>
      </c>
      <c r="B24" s="361" t="s">
        <v>585</v>
      </c>
      <c r="C24" s="383" t="s">
        <v>290</v>
      </c>
      <c r="D24" s="384">
        <v>0</v>
      </c>
      <c r="E24" s="384">
        <v>163080</v>
      </c>
      <c r="F24" s="384">
        <v>19876485</v>
      </c>
    </row>
    <row r="25" spans="1:6" ht="18.75" customHeight="1">
      <c r="A25" s="373">
        <v>22</v>
      </c>
      <c r="B25" s="354" t="s">
        <v>586</v>
      </c>
      <c r="C25" s="385" t="s">
        <v>291</v>
      </c>
      <c r="D25" s="386">
        <v>0</v>
      </c>
      <c r="E25" s="386">
        <v>142007</v>
      </c>
      <c r="F25" s="386">
        <v>19734478</v>
      </c>
    </row>
    <row r="26" spans="1:6" ht="18.75" customHeight="1">
      <c r="A26" s="368">
        <v>23</v>
      </c>
      <c r="B26" s="361" t="s">
        <v>587</v>
      </c>
      <c r="C26" s="383" t="s">
        <v>292</v>
      </c>
      <c r="D26" s="384">
        <v>0</v>
      </c>
      <c r="E26" s="384">
        <v>400500</v>
      </c>
      <c r="F26" s="384">
        <v>19333978</v>
      </c>
    </row>
    <row r="27" spans="1:6" ht="18.75" customHeight="1">
      <c r="A27" s="373">
        <v>24</v>
      </c>
      <c r="B27" s="354" t="s">
        <v>588</v>
      </c>
      <c r="C27" s="385" t="s">
        <v>293</v>
      </c>
      <c r="D27" s="386">
        <v>0</v>
      </c>
      <c r="E27" s="386">
        <v>2230</v>
      </c>
      <c r="F27" s="386">
        <v>19331748</v>
      </c>
    </row>
    <row r="28" spans="1:6" ht="18.75" customHeight="1">
      <c r="A28" s="368">
        <v>25</v>
      </c>
      <c r="B28" s="361" t="s">
        <v>589</v>
      </c>
      <c r="C28" s="383" t="s">
        <v>294</v>
      </c>
      <c r="D28" s="384">
        <v>0</v>
      </c>
      <c r="E28" s="384">
        <v>120000</v>
      </c>
      <c r="F28" s="384">
        <v>19211748</v>
      </c>
    </row>
    <row r="29" spans="1:6" ht="18.75" customHeight="1">
      <c r="A29" s="373">
        <v>26</v>
      </c>
      <c r="B29" s="354" t="s">
        <v>590</v>
      </c>
      <c r="C29" s="385" t="s">
        <v>279</v>
      </c>
      <c r="D29" s="386">
        <v>10000</v>
      </c>
      <c r="E29" s="386">
        <v>0</v>
      </c>
      <c r="F29" s="386">
        <v>19221748</v>
      </c>
    </row>
    <row r="30" spans="1:6" ht="18.75" customHeight="1">
      <c r="A30" s="368">
        <v>27</v>
      </c>
      <c r="B30" s="361" t="s">
        <v>591</v>
      </c>
      <c r="C30" s="383" t="s">
        <v>295</v>
      </c>
      <c r="D30" s="384">
        <v>0</v>
      </c>
      <c r="E30" s="384">
        <v>40000</v>
      </c>
      <c r="F30" s="384">
        <v>19181748</v>
      </c>
    </row>
    <row r="31" spans="1:6" ht="18.75" customHeight="1">
      <c r="A31" s="373">
        <v>28</v>
      </c>
      <c r="B31" s="354" t="s">
        <v>592</v>
      </c>
      <c r="C31" s="385" t="s">
        <v>296</v>
      </c>
      <c r="D31" s="386">
        <v>0</v>
      </c>
      <c r="E31" s="386">
        <v>16460</v>
      </c>
      <c r="F31" s="386">
        <v>19165288</v>
      </c>
    </row>
    <row r="32" spans="1:6" ht="18.75" customHeight="1">
      <c r="A32" s="368">
        <v>29</v>
      </c>
      <c r="B32" s="361" t="s">
        <v>593</v>
      </c>
      <c r="C32" s="383" t="s">
        <v>280</v>
      </c>
      <c r="D32" s="384">
        <v>34200</v>
      </c>
      <c r="E32" s="384">
        <v>0</v>
      </c>
      <c r="F32" s="384">
        <v>19199488</v>
      </c>
    </row>
    <row r="33" spans="1:6" ht="18.75" customHeight="1">
      <c r="A33" s="373">
        <v>30</v>
      </c>
      <c r="B33" s="354" t="s">
        <v>594</v>
      </c>
      <c r="C33" s="385" t="s">
        <v>297</v>
      </c>
      <c r="D33" s="386">
        <v>0</v>
      </c>
      <c r="E33" s="386">
        <v>0</v>
      </c>
      <c r="F33" s="386">
        <v>19199488</v>
      </c>
    </row>
    <row r="34" spans="1:6" ht="18.75" customHeight="1">
      <c r="A34" s="368">
        <v>31</v>
      </c>
      <c r="B34" s="361" t="s">
        <v>595</v>
      </c>
      <c r="C34" s="383" t="s">
        <v>297</v>
      </c>
      <c r="D34" s="384">
        <v>0</v>
      </c>
      <c r="E34" s="384">
        <v>0</v>
      </c>
      <c r="F34" s="384">
        <v>19199488</v>
      </c>
    </row>
    <row r="35" spans="1:6" ht="18.75" customHeight="1">
      <c r="A35" s="373">
        <v>32</v>
      </c>
      <c r="B35" s="354" t="s">
        <v>596</v>
      </c>
      <c r="C35" s="385" t="s">
        <v>279</v>
      </c>
      <c r="D35" s="386">
        <v>200000</v>
      </c>
      <c r="E35" s="386">
        <v>0</v>
      </c>
      <c r="F35" s="386">
        <v>19399488</v>
      </c>
    </row>
    <row r="36" spans="1:6" ht="18.75" customHeight="1">
      <c r="A36" s="368">
        <v>33</v>
      </c>
      <c r="B36" s="361" t="s">
        <v>597</v>
      </c>
      <c r="C36" s="383" t="s">
        <v>298</v>
      </c>
      <c r="D36" s="384">
        <v>0</v>
      </c>
      <c r="E36" s="384">
        <v>16050</v>
      </c>
      <c r="F36" s="384">
        <v>19383438</v>
      </c>
    </row>
    <row r="37" spans="1:6" ht="18.75" customHeight="1">
      <c r="A37" s="373">
        <v>34</v>
      </c>
      <c r="B37" s="354"/>
      <c r="C37" s="369" t="s">
        <v>567</v>
      </c>
      <c r="D37" s="382">
        <v>24996953</v>
      </c>
      <c r="E37" s="382">
        <v>5613515</v>
      </c>
      <c r="F37" s="382">
        <v>19383438</v>
      </c>
    </row>
    <row r="38" spans="1:6" ht="18.75" customHeight="1">
      <c r="A38" s="368">
        <v>35</v>
      </c>
      <c r="B38" s="361" t="s">
        <v>598</v>
      </c>
      <c r="C38" s="383" t="s">
        <v>299</v>
      </c>
      <c r="D38" s="384">
        <v>10000</v>
      </c>
      <c r="E38" s="384">
        <v>0</v>
      </c>
      <c r="F38" s="384">
        <v>19393438</v>
      </c>
    </row>
    <row r="39" spans="1:6" ht="18.75" customHeight="1">
      <c r="A39" s="373">
        <v>36</v>
      </c>
      <c r="B39" s="354" t="s">
        <v>599</v>
      </c>
      <c r="C39" s="385" t="s">
        <v>300</v>
      </c>
      <c r="D39" s="386">
        <v>0</v>
      </c>
      <c r="E39" s="386">
        <v>-120000</v>
      </c>
      <c r="F39" s="386">
        <v>19513438</v>
      </c>
    </row>
    <row r="40" spans="1:6" ht="18.75" customHeight="1">
      <c r="A40" s="368">
        <v>37</v>
      </c>
      <c r="B40" s="361" t="s">
        <v>600</v>
      </c>
      <c r="C40" s="383" t="s">
        <v>294</v>
      </c>
      <c r="D40" s="384">
        <v>0</v>
      </c>
      <c r="E40" s="384">
        <v>120000</v>
      </c>
      <c r="F40" s="384">
        <v>19393438</v>
      </c>
    </row>
    <row r="41" spans="1:6" ht="18.75" customHeight="1">
      <c r="A41" s="373">
        <v>38</v>
      </c>
      <c r="B41" s="354" t="s">
        <v>601</v>
      </c>
      <c r="C41" s="385" t="s">
        <v>301</v>
      </c>
      <c r="D41" s="386">
        <v>40400</v>
      </c>
      <c r="E41" s="386">
        <v>0</v>
      </c>
      <c r="F41" s="386">
        <v>19433838</v>
      </c>
    </row>
    <row r="42" spans="1:6" ht="18.75" customHeight="1">
      <c r="A42" s="368">
        <v>39</v>
      </c>
      <c r="B42" s="361" t="s">
        <v>602</v>
      </c>
      <c r="C42" s="383" t="s">
        <v>301</v>
      </c>
      <c r="D42" s="384">
        <v>40700</v>
      </c>
      <c r="E42" s="384">
        <v>0</v>
      </c>
      <c r="F42" s="384">
        <v>19474538</v>
      </c>
    </row>
    <row r="43" spans="1:6" ht="18.75" customHeight="1">
      <c r="A43" s="373">
        <v>40</v>
      </c>
      <c r="B43" s="354" t="s">
        <v>603</v>
      </c>
      <c r="C43" s="385" t="s">
        <v>302</v>
      </c>
      <c r="D43" s="386">
        <v>0</v>
      </c>
      <c r="E43" s="386">
        <v>69920</v>
      </c>
      <c r="F43" s="386">
        <v>19404618</v>
      </c>
    </row>
    <row r="44" spans="1:6" ht="18.75" customHeight="1">
      <c r="A44" s="368">
        <v>41</v>
      </c>
      <c r="B44" s="361" t="s">
        <v>604</v>
      </c>
      <c r="C44" s="383" t="s">
        <v>303</v>
      </c>
      <c r="D44" s="384">
        <v>38100</v>
      </c>
      <c r="E44" s="384">
        <v>0</v>
      </c>
      <c r="F44" s="384">
        <v>19442718</v>
      </c>
    </row>
    <row r="45" spans="1:6" ht="18.75" customHeight="1">
      <c r="A45" s="373">
        <v>42</v>
      </c>
      <c r="B45" s="354" t="s">
        <v>605</v>
      </c>
      <c r="C45" s="385" t="s">
        <v>301</v>
      </c>
      <c r="D45" s="386">
        <v>37800</v>
      </c>
      <c r="E45" s="386">
        <v>0</v>
      </c>
      <c r="F45" s="386">
        <v>19480518</v>
      </c>
    </row>
    <row r="46" spans="1:6" ht="18.75" customHeight="1">
      <c r="A46" s="368">
        <v>43</v>
      </c>
      <c r="B46" s="361" t="s">
        <v>606</v>
      </c>
      <c r="C46" s="383" t="s">
        <v>304</v>
      </c>
      <c r="D46" s="384">
        <v>10000</v>
      </c>
      <c r="E46" s="384">
        <v>0</v>
      </c>
      <c r="F46" s="384">
        <v>19490518</v>
      </c>
    </row>
    <row r="47" spans="1:6" ht="18.75" customHeight="1">
      <c r="A47" s="373">
        <v>44</v>
      </c>
      <c r="B47" s="354" t="s">
        <v>607</v>
      </c>
      <c r="C47" s="385" t="s">
        <v>305</v>
      </c>
      <c r="D47" s="386">
        <v>0</v>
      </c>
      <c r="E47" s="386">
        <v>45250</v>
      </c>
      <c r="F47" s="386">
        <v>19445268</v>
      </c>
    </row>
    <row r="48" spans="1:6" ht="18.75" customHeight="1">
      <c r="A48" s="368">
        <v>45</v>
      </c>
      <c r="B48" s="361" t="s">
        <v>608</v>
      </c>
      <c r="C48" s="383" t="s">
        <v>301</v>
      </c>
      <c r="D48" s="384">
        <v>43100</v>
      </c>
      <c r="E48" s="384">
        <v>0</v>
      </c>
      <c r="F48" s="384">
        <v>19488368</v>
      </c>
    </row>
    <row r="49" spans="1:6" ht="18.75" customHeight="1">
      <c r="A49" s="373">
        <v>46</v>
      </c>
      <c r="B49" s="354" t="s">
        <v>609</v>
      </c>
      <c r="C49" s="385" t="s">
        <v>306</v>
      </c>
      <c r="D49" s="386">
        <v>0</v>
      </c>
      <c r="E49" s="386">
        <v>1130000</v>
      </c>
      <c r="F49" s="386">
        <v>18358368</v>
      </c>
    </row>
    <row r="50" spans="1:6" ht="18.75" customHeight="1">
      <c r="A50" s="368">
        <v>47</v>
      </c>
      <c r="B50" s="361" t="s">
        <v>610</v>
      </c>
      <c r="C50" s="383" t="s">
        <v>307</v>
      </c>
      <c r="D50" s="384">
        <v>0</v>
      </c>
      <c r="E50" s="384">
        <v>786500</v>
      </c>
      <c r="F50" s="384">
        <v>17571868</v>
      </c>
    </row>
    <row r="51" spans="1:6" ht="18.75" customHeight="1">
      <c r="A51" s="373">
        <v>48</v>
      </c>
      <c r="B51" s="354" t="s">
        <v>611</v>
      </c>
      <c r="C51" s="385" t="s">
        <v>308</v>
      </c>
      <c r="D51" s="386">
        <v>0</v>
      </c>
      <c r="E51" s="386">
        <v>129000</v>
      </c>
      <c r="F51" s="386">
        <v>17442868</v>
      </c>
    </row>
    <row r="52" spans="1:6" ht="18.75" customHeight="1">
      <c r="A52" s="368">
        <v>49</v>
      </c>
      <c r="B52" s="361" t="s">
        <v>612</v>
      </c>
      <c r="C52" s="383" t="s">
        <v>309</v>
      </c>
      <c r="D52" s="384">
        <v>0</v>
      </c>
      <c r="E52" s="384">
        <v>200000</v>
      </c>
      <c r="F52" s="384">
        <v>17242868</v>
      </c>
    </row>
    <row r="53" spans="1:6" ht="18.75" customHeight="1">
      <c r="A53" s="373">
        <v>50</v>
      </c>
      <c r="B53" s="354" t="s">
        <v>613</v>
      </c>
      <c r="C53" s="385" t="s">
        <v>310</v>
      </c>
      <c r="D53" s="386">
        <v>28500</v>
      </c>
      <c r="E53" s="386">
        <v>0</v>
      </c>
      <c r="F53" s="386">
        <v>17271368</v>
      </c>
    </row>
    <row r="54" spans="1:6" ht="18.75" customHeight="1">
      <c r="A54" s="368">
        <v>51</v>
      </c>
      <c r="B54" s="361" t="s">
        <v>614</v>
      </c>
      <c r="C54" s="383" t="s">
        <v>310</v>
      </c>
      <c r="D54" s="384">
        <v>32700</v>
      </c>
      <c r="E54" s="384">
        <v>0</v>
      </c>
      <c r="F54" s="384">
        <v>17304068</v>
      </c>
    </row>
    <row r="55" spans="1:6" ht="18.75" customHeight="1">
      <c r="A55" s="373">
        <v>52</v>
      </c>
      <c r="B55" s="354" t="s">
        <v>615</v>
      </c>
      <c r="C55" s="385" t="s">
        <v>304</v>
      </c>
      <c r="D55" s="386">
        <v>10000</v>
      </c>
      <c r="E55" s="386">
        <v>0</v>
      </c>
      <c r="F55" s="386">
        <v>17314068</v>
      </c>
    </row>
    <row r="56" spans="1:6" ht="18.75" customHeight="1">
      <c r="A56" s="368">
        <v>53</v>
      </c>
      <c r="B56" s="361" t="s">
        <v>616</v>
      </c>
      <c r="C56" s="383" t="s">
        <v>311</v>
      </c>
      <c r="D56" s="384">
        <v>0</v>
      </c>
      <c r="E56" s="384">
        <v>41000</v>
      </c>
      <c r="F56" s="384">
        <v>17273068</v>
      </c>
    </row>
    <row r="57" spans="1:6" ht="18.75" customHeight="1">
      <c r="A57" s="373">
        <v>54</v>
      </c>
      <c r="B57" s="354" t="s">
        <v>617</v>
      </c>
      <c r="C57" s="385" t="s">
        <v>312</v>
      </c>
      <c r="D57" s="386">
        <v>0</v>
      </c>
      <c r="E57" s="386">
        <v>8500</v>
      </c>
      <c r="F57" s="386">
        <v>17264568</v>
      </c>
    </row>
    <row r="58" spans="1:6" ht="18.75" customHeight="1">
      <c r="A58" s="368">
        <v>55</v>
      </c>
      <c r="B58" s="361" t="s">
        <v>618</v>
      </c>
      <c r="C58" s="383" t="s">
        <v>313</v>
      </c>
      <c r="D58" s="384">
        <v>0</v>
      </c>
      <c r="E58" s="384">
        <v>2260000</v>
      </c>
      <c r="F58" s="384">
        <v>15004568</v>
      </c>
    </row>
    <row r="59" spans="1:6" ht="18.75" customHeight="1">
      <c r="A59" s="373">
        <v>56</v>
      </c>
      <c r="B59" s="354" t="s">
        <v>618</v>
      </c>
      <c r="C59" s="385" t="s">
        <v>314</v>
      </c>
      <c r="D59" s="386">
        <v>0</v>
      </c>
      <c r="E59" s="386">
        <v>60000</v>
      </c>
      <c r="F59" s="386">
        <v>14944568</v>
      </c>
    </row>
    <row r="60" spans="1:6" ht="18.75" customHeight="1">
      <c r="A60" s="368">
        <v>57</v>
      </c>
      <c r="B60" s="361" t="s">
        <v>619</v>
      </c>
      <c r="C60" s="383" t="s">
        <v>315</v>
      </c>
      <c r="D60" s="384">
        <v>0</v>
      </c>
      <c r="E60" s="384">
        <v>244680</v>
      </c>
      <c r="F60" s="384">
        <v>14699888</v>
      </c>
    </row>
    <row r="61" spans="1:6" ht="18.75" customHeight="1">
      <c r="A61" s="373">
        <v>58</v>
      </c>
      <c r="B61" s="354" t="s">
        <v>620</v>
      </c>
      <c r="C61" s="385" t="s">
        <v>316</v>
      </c>
      <c r="D61" s="386">
        <v>0</v>
      </c>
      <c r="E61" s="386">
        <v>209028</v>
      </c>
      <c r="F61" s="386">
        <v>14490860</v>
      </c>
    </row>
    <row r="62" spans="1:6" ht="18.75" customHeight="1">
      <c r="A62" s="368">
        <v>59</v>
      </c>
      <c r="B62" s="361" t="s">
        <v>621</v>
      </c>
      <c r="C62" s="383" t="s">
        <v>317</v>
      </c>
      <c r="D62" s="384">
        <v>0</v>
      </c>
      <c r="E62" s="384">
        <v>1573000</v>
      </c>
      <c r="F62" s="384">
        <v>12917860</v>
      </c>
    </row>
    <row r="63" spans="1:6" ht="18.75" customHeight="1">
      <c r="A63" s="373">
        <v>60</v>
      </c>
      <c r="B63" s="354" t="s">
        <v>622</v>
      </c>
      <c r="C63" s="385" t="s">
        <v>318</v>
      </c>
      <c r="D63" s="386">
        <v>0</v>
      </c>
      <c r="E63" s="386">
        <v>164500</v>
      </c>
      <c r="F63" s="386">
        <v>12753360</v>
      </c>
    </row>
    <row r="64" spans="1:6" ht="18.75" customHeight="1">
      <c r="A64" s="368">
        <v>61</v>
      </c>
      <c r="B64" s="361" t="s">
        <v>623</v>
      </c>
      <c r="C64" s="383" t="s">
        <v>319</v>
      </c>
      <c r="D64" s="384">
        <v>0</v>
      </c>
      <c r="E64" s="384">
        <v>142007</v>
      </c>
      <c r="F64" s="384">
        <v>12611353</v>
      </c>
    </row>
    <row r="65" spans="1:6" ht="18.75" customHeight="1">
      <c r="A65" s="373">
        <v>62</v>
      </c>
      <c r="B65" s="354" t="s">
        <v>624</v>
      </c>
      <c r="C65" s="385" t="s">
        <v>320</v>
      </c>
      <c r="D65" s="386">
        <v>0</v>
      </c>
      <c r="E65" s="386">
        <v>440500</v>
      </c>
      <c r="F65" s="386">
        <v>12170853</v>
      </c>
    </row>
    <row r="66" spans="1:6" ht="18.75" customHeight="1">
      <c r="A66" s="368">
        <v>63</v>
      </c>
      <c r="B66" s="361" t="s">
        <v>625</v>
      </c>
      <c r="C66" s="383" t="s">
        <v>310</v>
      </c>
      <c r="D66" s="384">
        <v>39600</v>
      </c>
      <c r="E66" s="384">
        <v>0</v>
      </c>
      <c r="F66" s="384">
        <v>12210453</v>
      </c>
    </row>
    <row r="67" spans="1:6" ht="18.75" customHeight="1">
      <c r="A67" s="373">
        <v>64</v>
      </c>
      <c r="B67" s="354" t="s">
        <v>626</v>
      </c>
      <c r="C67" s="385" t="s">
        <v>321</v>
      </c>
      <c r="D67" s="386">
        <v>200000</v>
      </c>
      <c r="E67" s="386">
        <v>0</v>
      </c>
      <c r="F67" s="386">
        <v>12410453</v>
      </c>
    </row>
    <row r="68" spans="1:6" ht="18.75" customHeight="1">
      <c r="A68" s="368">
        <v>65</v>
      </c>
      <c r="B68" s="361" t="s">
        <v>627</v>
      </c>
      <c r="C68" s="383" t="s">
        <v>322</v>
      </c>
      <c r="D68" s="384">
        <v>10000</v>
      </c>
      <c r="E68" s="384">
        <v>0</v>
      </c>
      <c r="F68" s="384">
        <v>12420453</v>
      </c>
    </row>
    <row r="69" spans="1:6" ht="18.75" customHeight="1">
      <c r="A69" s="373">
        <v>66</v>
      </c>
      <c r="B69" s="354"/>
      <c r="C69" s="369" t="s">
        <v>567</v>
      </c>
      <c r="D69" s="382">
        <v>540900</v>
      </c>
      <c r="E69" s="382">
        <v>7503885</v>
      </c>
      <c r="F69" s="382">
        <v>-6962985</v>
      </c>
    </row>
    <row r="70" spans="1:6" ht="18.75" customHeight="1">
      <c r="A70" s="368">
        <v>67</v>
      </c>
      <c r="B70" s="361" t="s">
        <v>628</v>
      </c>
      <c r="C70" s="383" t="s">
        <v>293</v>
      </c>
      <c r="D70" s="384">
        <v>0</v>
      </c>
      <c r="E70" s="384">
        <v>2230</v>
      </c>
      <c r="F70" s="384">
        <v>12418223</v>
      </c>
    </row>
    <row r="71" spans="1:6" ht="18.75" customHeight="1">
      <c r="A71" s="373">
        <v>68</v>
      </c>
      <c r="B71" s="354" t="s">
        <v>629</v>
      </c>
      <c r="C71" s="385" t="s">
        <v>323</v>
      </c>
      <c r="D71" s="386">
        <v>0</v>
      </c>
      <c r="E71" s="386">
        <v>51000</v>
      </c>
      <c r="F71" s="386">
        <v>12367223</v>
      </c>
    </row>
    <row r="72" spans="1:6" ht="18.75" customHeight="1">
      <c r="A72" s="368">
        <v>69</v>
      </c>
      <c r="B72" s="361" t="s">
        <v>630</v>
      </c>
      <c r="C72" s="383" t="s">
        <v>301</v>
      </c>
      <c r="D72" s="384">
        <v>46500</v>
      </c>
      <c r="E72" s="384">
        <v>0</v>
      </c>
      <c r="F72" s="384">
        <v>12413723</v>
      </c>
    </row>
    <row r="73" spans="1:6" ht="18.75" customHeight="1">
      <c r="A73" s="373">
        <v>70</v>
      </c>
      <c r="B73" s="354" t="s">
        <v>631</v>
      </c>
      <c r="C73" s="385" t="s">
        <v>301</v>
      </c>
      <c r="D73" s="386">
        <v>47000</v>
      </c>
      <c r="E73" s="386">
        <v>0</v>
      </c>
      <c r="F73" s="386">
        <v>12460723</v>
      </c>
    </row>
    <row r="74" spans="1:6" ht="18.75" customHeight="1">
      <c r="A74" s="368">
        <v>71</v>
      </c>
      <c r="B74" s="361" t="s">
        <v>632</v>
      </c>
      <c r="C74" s="383" t="s">
        <v>301</v>
      </c>
      <c r="D74" s="384">
        <v>44300</v>
      </c>
      <c r="E74" s="384">
        <v>0</v>
      </c>
      <c r="F74" s="384">
        <v>12505023</v>
      </c>
    </row>
    <row r="75" spans="1:6" ht="18.75" customHeight="1">
      <c r="A75" s="373">
        <v>72</v>
      </c>
      <c r="B75" s="354" t="s">
        <v>633</v>
      </c>
      <c r="C75" s="385" t="s">
        <v>324</v>
      </c>
      <c r="D75" s="386">
        <v>0</v>
      </c>
      <c r="E75" s="386">
        <v>74340</v>
      </c>
      <c r="F75" s="386">
        <v>12430683</v>
      </c>
    </row>
    <row r="76" spans="1:6" ht="18.75" customHeight="1">
      <c r="A76" s="368">
        <v>73</v>
      </c>
      <c r="B76" s="361" t="s">
        <v>634</v>
      </c>
      <c r="C76" s="383" t="s">
        <v>325</v>
      </c>
      <c r="D76" s="384">
        <v>10000</v>
      </c>
      <c r="E76" s="384">
        <v>0</v>
      </c>
      <c r="F76" s="384">
        <v>12440683</v>
      </c>
    </row>
    <row r="77" spans="1:6" ht="18.75" customHeight="1">
      <c r="A77" s="373">
        <v>74</v>
      </c>
      <c r="B77" s="354" t="s">
        <v>635</v>
      </c>
      <c r="C77" s="385" t="s">
        <v>326</v>
      </c>
      <c r="D77" s="386">
        <v>0</v>
      </c>
      <c r="E77" s="386">
        <v>151000</v>
      </c>
      <c r="F77" s="386">
        <v>12289683</v>
      </c>
    </row>
    <row r="78" spans="1:6" ht="18.75" customHeight="1">
      <c r="A78" s="368">
        <v>75</v>
      </c>
      <c r="B78" s="361" t="s">
        <v>636</v>
      </c>
      <c r="C78" s="383" t="s">
        <v>327</v>
      </c>
      <c r="D78" s="384">
        <v>0</v>
      </c>
      <c r="E78" s="384">
        <v>47250</v>
      </c>
      <c r="F78" s="384">
        <v>12242433</v>
      </c>
    </row>
    <row r="79" spans="1:6" ht="18.75" customHeight="1">
      <c r="A79" s="373">
        <v>76</v>
      </c>
      <c r="B79" s="354" t="s">
        <v>637</v>
      </c>
      <c r="C79" s="385" t="s">
        <v>328</v>
      </c>
      <c r="D79" s="386">
        <v>0</v>
      </c>
      <c r="E79" s="386">
        <v>24000</v>
      </c>
      <c r="F79" s="386">
        <v>12218433</v>
      </c>
    </row>
    <row r="80" spans="1:6" ht="18.75" customHeight="1">
      <c r="A80" s="368">
        <v>77</v>
      </c>
      <c r="B80" s="361" t="s">
        <v>638</v>
      </c>
      <c r="C80" s="383" t="s">
        <v>329</v>
      </c>
      <c r="D80" s="384">
        <v>46800</v>
      </c>
      <c r="E80" s="384">
        <v>0</v>
      </c>
      <c r="F80" s="384">
        <v>12265233</v>
      </c>
    </row>
    <row r="81" spans="1:6" ht="18.75" customHeight="1">
      <c r="A81" s="373">
        <v>78</v>
      </c>
      <c r="B81" s="354" t="s">
        <v>639</v>
      </c>
      <c r="C81" s="385" t="s">
        <v>301</v>
      </c>
      <c r="D81" s="386">
        <v>50800</v>
      </c>
      <c r="E81" s="386">
        <v>0</v>
      </c>
      <c r="F81" s="386">
        <v>12316033</v>
      </c>
    </row>
    <row r="82" spans="1:6" ht="18.75" customHeight="1">
      <c r="A82" s="368">
        <v>79</v>
      </c>
      <c r="B82" s="361" t="s">
        <v>640</v>
      </c>
      <c r="C82" s="383" t="s">
        <v>301</v>
      </c>
      <c r="D82" s="384">
        <v>51700</v>
      </c>
      <c r="E82" s="384">
        <v>0</v>
      </c>
      <c r="F82" s="384">
        <v>12367733</v>
      </c>
    </row>
    <row r="83" spans="1:6" ht="18.75" customHeight="1">
      <c r="A83" s="373">
        <v>80</v>
      </c>
      <c r="B83" s="354" t="s">
        <v>641</v>
      </c>
      <c r="C83" s="385" t="s">
        <v>330</v>
      </c>
      <c r="D83" s="386">
        <v>10000</v>
      </c>
      <c r="E83" s="386">
        <v>0</v>
      </c>
      <c r="F83" s="386">
        <v>12377733</v>
      </c>
    </row>
    <row r="84" spans="1:6" ht="18.75" customHeight="1">
      <c r="A84" s="368">
        <v>81</v>
      </c>
      <c r="B84" s="361" t="s">
        <v>642</v>
      </c>
      <c r="C84" s="383" t="s">
        <v>301</v>
      </c>
      <c r="D84" s="384">
        <v>52400</v>
      </c>
      <c r="E84" s="384">
        <v>0</v>
      </c>
      <c r="F84" s="384">
        <v>12430133</v>
      </c>
    </row>
    <row r="85" spans="1:6" ht="18.75" customHeight="1">
      <c r="A85" s="373">
        <v>82</v>
      </c>
      <c r="B85" s="354" t="s">
        <v>643</v>
      </c>
      <c r="C85" s="385" t="s">
        <v>330</v>
      </c>
      <c r="D85" s="386">
        <v>10000</v>
      </c>
      <c r="E85" s="386">
        <v>0</v>
      </c>
      <c r="F85" s="386">
        <v>12440133</v>
      </c>
    </row>
    <row r="86" spans="1:6" ht="18.75" customHeight="1">
      <c r="A86" s="368">
        <v>83</v>
      </c>
      <c r="B86" s="361" t="s">
        <v>644</v>
      </c>
      <c r="C86" s="383" t="s">
        <v>331</v>
      </c>
      <c r="D86" s="384">
        <v>0</v>
      </c>
      <c r="E86" s="384">
        <v>2260000</v>
      </c>
      <c r="F86" s="384">
        <v>10180133</v>
      </c>
    </row>
    <row r="87" spans="1:6" ht="18.75" customHeight="1">
      <c r="A87" s="373">
        <v>84</v>
      </c>
      <c r="B87" s="354" t="s">
        <v>644</v>
      </c>
      <c r="C87" s="385" t="s">
        <v>286</v>
      </c>
      <c r="D87" s="386">
        <v>0</v>
      </c>
      <c r="E87" s="386">
        <v>60000</v>
      </c>
      <c r="F87" s="386">
        <v>10120133</v>
      </c>
    </row>
    <row r="88" spans="1:6" ht="18.75" customHeight="1">
      <c r="A88" s="368">
        <v>85</v>
      </c>
      <c r="B88" s="361" t="s">
        <v>645</v>
      </c>
      <c r="C88" s="383" t="s">
        <v>332</v>
      </c>
      <c r="D88" s="384">
        <v>0</v>
      </c>
      <c r="E88" s="384">
        <v>243620</v>
      </c>
      <c r="F88" s="384">
        <v>9876513</v>
      </c>
    </row>
    <row r="89" spans="1:6" ht="18.75" customHeight="1">
      <c r="A89" s="373">
        <v>86</v>
      </c>
      <c r="B89" s="354" t="s">
        <v>646</v>
      </c>
      <c r="C89" s="385" t="s">
        <v>333</v>
      </c>
      <c r="D89" s="386">
        <v>0</v>
      </c>
      <c r="E89" s="386">
        <v>209028</v>
      </c>
      <c r="F89" s="386">
        <v>9667485</v>
      </c>
    </row>
    <row r="90" spans="1:6" ht="18.75" customHeight="1">
      <c r="A90" s="368">
        <v>87</v>
      </c>
      <c r="B90" s="361" t="s">
        <v>647</v>
      </c>
      <c r="C90" s="383" t="s">
        <v>334</v>
      </c>
      <c r="D90" s="384">
        <v>0</v>
      </c>
      <c r="E90" s="384">
        <v>1573000</v>
      </c>
      <c r="F90" s="384">
        <v>8094485</v>
      </c>
    </row>
    <row r="91" spans="1:6" ht="18.75" customHeight="1">
      <c r="A91" s="373">
        <v>88</v>
      </c>
      <c r="B91" s="354" t="s">
        <v>648</v>
      </c>
      <c r="C91" s="385" t="s">
        <v>335</v>
      </c>
      <c r="D91" s="386">
        <v>0</v>
      </c>
      <c r="E91" s="386">
        <v>163820</v>
      </c>
      <c r="F91" s="386">
        <v>7930665</v>
      </c>
    </row>
    <row r="92" spans="1:6" ht="18.75" customHeight="1">
      <c r="A92" s="368">
        <v>89</v>
      </c>
      <c r="B92" s="361" t="s">
        <v>649</v>
      </c>
      <c r="C92" s="383" t="s">
        <v>336</v>
      </c>
      <c r="D92" s="384">
        <v>0</v>
      </c>
      <c r="E92" s="384">
        <v>112336</v>
      </c>
      <c r="F92" s="384">
        <v>7818329</v>
      </c>
    </row>
    <row r="93" spans="1:6" ht="18.75" customHeight="1">
      <c r="A93" s="373">
        <v>90</v>
      </c>
      <c r="B93" s="354" t="s">
        <v>650</v>
      </c>
      <c r="C93" s="385" t="s">
        <v>337</v>
      </c>
      <c r="D93" s="386">
        <v>0</v>
      </c>
      <c r="E93" s="386">
        <v>440500</v>
      </c>
      <c r="F93" s="386">
        <v>7377829</v>
      </c>
    </row>
    <row r="94" spans="1:6" ht="18.75" customHeight="1">
      <c r="A94" s="368">
        <v>91</v>
      </c>
      <c r="B94" s="361" t="s">
        <v>651</v>
      </c>
      <c r="C94" s="383" t="s">
        <v>338</v>
      </c>
      <c r="D94" s="384">
        <v>0</v>
      </c>
      <c r="E94" s="384">
        <v>10250</v>
      </c>
      <c r="F94" s="384">
        <v>7367579</v>
      </c>
    </row>
    <row r="95" spans="1:6" ht="18.75" customHeight="1">
      <c r="A95" s="373">
        <v>92</v>
      </c>
      <c r="B95" s="354" t="s">
        <v>652</v>
      </c>
      <c r="C95" s="385" t="s">
        <v>339</v>
      </c>
      <c r="D95" s="386">
        <v>0</v>
      </c>
      <c r="E95" s="386">
        <v>55000</v>
      </c>
      <c r="F95" s="386">
        <v>7312579</v>
      </c>
    </row>
    <row r="96" spans="1:6" ht="18.75" customHeight="1">
      <c r="A96" s="368">
        <v>93</v>
      </c>
      <c r="B96" s="361" t="s">
        <v>653</v>
      </c>
      <c r="C96" s="383" t="s">
        <v>340</v>
      </c>
      <c r="D96" s="384">
        <v>50000</v>
      </c>
      <c r="E96" s="384">
        <v>0</v>
      </c>
      <c r="F96" s="384">
        <v>7362579</v>
      </c>
    </row>
    <row r="97" spans="1:6" ht="18.75" customHeight="1">
      <c r="A97" s="373">
        <v>94</v>
      </c>
      <c r="B97" s="354" t="s">
        <v>654</v>
      </c>
      <c r="C97" s="385" t="s">
        <v>301</v>
      </c>
      <c r="D97" s="386">
        <v>50100</v>
      </c>
      <c r="E97" s="386">
        <v>0</v>
      </c>
      <c r="F97" s="386">
        <v>7412679</v>
      </c>
    </row>
    <row r="98" spans="1:6" ht="18.75" customHeight="1">
      <c r="A98" s="368">
        <v>95</v>
      </c>
      <c r="B98" s="361" t="s">
        <v>655</v>
      </c>
      <c r="C98" s="383" t="s">
        <v>301</v>
      </c>
      <c r="D98" s="384">
        <v>38400</v>
      </c>
      <c r="E98" s="384">
        <v>0</v>
      </c>
      <c r="F98" s="384">
        <v>7451079</v>
      </c>
    </row>
    <row r="99" spans="1:6" ht="18.75" customHeight="1">
      <c r="A99" s="373">
        <v>96</v>
      </c>
      <c r="B99" s="354" t="s">
        <v>656</v>
      </c>
      <c r="C99" s="385" t="s">
        <v>330</v>
      </c>
      <c r="D99" s="386">
        <v>200000</v>
      </c>
      <c r="E99" s="386">
        <v>0</v>
      </c>
      <c r="F99" s="386">
        <v>7651079</v>
      </c>
    </row>
    <row r="100" spans="1:6" ht="18.75" customHeight="1">
      <c r="A100" s="368">
        <v>97</v>
      </c>
      <c r="B100" s="361"/>
      <c r="C100" s="374" t="s">
        <v>567</v>
      </c>
      <c r="D100" s="387">
        <v>708000</v>
      </c>
      <c r="E100" s="387">
        <v>5477374</v>
      </c>
      <c r="F100" s="387">
        <v>-4769374</v>
      </c>
    </row>
    <row r="101" spans="1:6" ht="18.75" customHeight="1">
      <c r="A101" s="373">
        <v>98</v>
      </c>
      <c r="B101" s="354" t="s">
        <v>657</v>
      </c>
      <c r="C101" s="385" t="s">
        <v>341</v>
      </c>
      <c r="D101" s="386">
        <v>0</v>
      </c>
      <c r="E101" s="386">
        <v>275500</v>
      </c>
      <c r="F101" s="386">
        <v>7375579</v>
      </c>
    </row>
    <row r="102" spans="1:6" ht="18.75" customHeight="1">
      <c r="A102" s="368">
        <v>99</v>
      </c>
      <c r="B102" s="361" t="s">
        <v>658</v>
      </c>
      <c r="C102" s="383" t="s">
        <v>342</v>
      </c>
      <c r="D102" s="384">
        <v>0</v>
      </c>
      <c r="E102" s="384">
        <v>2230</v>
      </c>
      <c r="F102" s="384">
        <v>7373349</v>
      </c>
    </row>
    <row r="103" spans="1:6" ht="18.75" customHeight="1">
      <c r="A103" s="373">
        <v>100</v>
      </c>
      <c r="B103" s="354" t="s">
        <v>659</v>
      </c>
      <c r="C103" s="385" t="s">
        <v>343</v>
      </c>
      <c r="D103" s="386">
        <v>0</v>
      </c>
      <c r="E103" s="386">
        <v>77240</v>
      </c>
      <c r="F103" s="386">
        <v>7296109</v>
      </c>
    </row>
    <row r="104" spans="1:6" ht="18.75" customHeight="1">
      <c r="A104" s="368">
        <v>101</v>
      </c>
      <c r="B104" s="361" t="s">
        <v>660</v>
      </c>
      <c r="C104" s="383" t="s">
        <v>344</v>
      </c>
      <c r="D104" s="384">
        <v>0</v>
      </c>
      <c r="E104" s="384">
        <v>231000</v>
      </c>
      <c r="F104" s="384">
        <v>7065109</v>
      </c>
    </row>
    <row r="105" spans="1:6" ht="18.75" customHeight="1">
      <c r="A105" s="373">
        <v>102</v>
      </c>
      <c r="B105" s="354" t="s">
        <v>661</v>
      </c>
      <c r="C105" s="385" t="s">
        <v>301</v>
      </c>
      <c r="D105" s="386">
        <v>39500</v>
      </c>
      <c r="E105" s="386">
        <v>0</v>
      </c>
      <c r="F105" s="386">
        <v>7104609</v>
      </c>
    </row>
    <row r="106" spans="1:6" ht="18.75" customHeight="1">
      <c r="A106" s="368">
        <v>103</v>
      </c>
      <c r="B106" s="361" t="s">
        <v>662</v>
      </c>
      <c r="C106" s="383" t="s">
        <v>301</v>
      </c>
      <c r="D106" s="384">
        <v>42000</v>
      </c>
      <c r="E106" s="384">
        <v>0</v>
      </c>
      <c r="F106" s="384">
        <v>7146609</v>
      </c>
    </row>
    <row r="107" spans="1:6" ht="18.75" customHeight="1">
      <c r="A107" s="373">
        <v>104</v>
      </c>
      <c r="B107" s="354" t="s">
        <v>663</v>
      </c>
      <c r="C107" s="385" t="s">
        <v>345</v>
      </c>
      <c r="D107" s="386">
        <v>0</v>
      </c>
      <c r="E107" s="386">
        <v>69120</v>
      </c>
      <c r="F107" s="386">
        <v>7077489</v>
      </c>
    </row>
    <row r="108" spans="1:6" ht="18.75" customHeight="1">
      <c r="A108" s="368">
        <v>105</v>
      </c>
      <c r="B108" s="361" t="s">
        <v>664</v>
      </c>
      <c r="C108" s="383" t="s">
        <v>346</v>
      </c>
      <c r="D108" s="384">
        <v>10000</v>
      </c>
      <c r="E108" s="384">
        <v>0</v>
      </c>
      <c r="F108" s="384">
        <v>7087489</v>
      </c>
    </row>
    <row r="109" spans="1:6" ht="18.75" customHeight="1">
      <c r="A109" s="373">
        <v>106</v>
      </c>
      <c r="B109" s="354" t="s">
        <v>665</v>
      </c>
      <c r="C109" s="385" t="s">
        <v>347</v>
      </c>
      <c r="D109" s="386">
        <v>9734000</v>
      </c>
      <c r="E109" s="386">
        <v>0</v>
      </c>
      <c r="F109" s="386">
        <v>16821489</v>
      </c>
    </row>
    <row r="110" spans="1:6" ht="18.75" customHeight="1">
      <c r="A110" s="368">
        <v>107</v>
      </c>
      <c r="B110" s="361" t="s">
        <v>666</v>
      </c>
      <c r="C110" s="383" t="s">
        <v>347</v>
      </c>
      <c r="D110" s="384">
        <v>5606650</v>
      </c>
      <c r="E110" s="384">
        <v>0</v>
      </c>
      <c r="F110" s="384">
        <v>22428139</v>
      </c>
    </row>
    <row r="111" spans="1:6" ht="18.75" customHeight="1">
      <c r="A111" s="373">
        <v>108</v>
      </c>
      <c r="B111" s="354" t="s">
        <v>667</v>
      </c>
      <c r="C111" s="385" t="s">
        <v>301</v>
      </c>
      <c r="D111" s="386">
        <v>36800</v>
      </c>
      <c r="E111" s="386">
        <v>0</v>
      </c>
      <c r="F111" s="386">
        <v>22464939</v>
      </c>
    </row>
    <row r="112" spans="1:6" ht="18.75" customHeight="1">
      <c r="A112" s="368">
        <v>109</v>
      </c>
      <c r="B112" s="361" t="s">
        <v>668</v>
      </c>
      <c r="C112" s="383" t="s">
        <v>301</v>
      </c>
      <c r="D112" s="384">
        <v>41100</v>
      </c>
      <c r="E112" s="384">
        <v>0</v>
      </c>
      <c r="F112" s="384">
        <v>22506039</v>
      </c>
    </row>
    <row r="113" spans="1:6" ht="18.75" customHeight="1">
      <c r="A113" s="373">
        <v>110</v>
      </c>
      <c r="B113" s="354" t="s">
        <v>669</v>
      </c>
      <c r="C113" s="385" t="s">
        <v>301</v>
      </c>
      <c r="D113" s="386">
        <v>44700</v>
      </c>
      <c r="E113" s="386">
        <v>0</v>
      </c>
      <c r="F113" s="386">
        <v>22550739</v>
      </c>
    </row>
    <row r="114" spans="1:6" ht="18.75" customHeight="1">
      <c r="A114" s="368">
        <v>111</v>
      </c>
      <c r="B114" s="361" t="s">
        <v>670</v>
      </c>
      <c r="C114" s="383" t="s">
        <v>348</v>
      </c>
      <c r="D114" s="384">
        <v>10000</v>
      </c>
      <c r="E114" s="384">
        <v>0</v>
      </c>
      <c r="F114" s="384">
        <v>22560739</v>
      </c>
    </row>
    <row r="115" spans="1:6" ht="18.75" customHeight="1">
      <c r="A115" s="373">
        <v>112</v>
      </c>
      <c r="B115" s="354" t="s">
        <v>671</v>
      </c>
      <c r="C115" s="385" t="s">
        <v>345</v>
      </c>
      <c r="D115" s="386">
        <v>0</v>
      </c>
      <c r="E115" s="386">
        <v>-69120</v>
      </c>
      <c r="F115" s="386">
        <v>22629859</v>
      </c>
    </row>
    <row r="116" spans="1:6" ht="18.75" customHeight="1">
      <c r="A116" s="368">
        <v>113</v>
      </c>
      <c r="B116" s="361" t="s">
        <v>672</v>
      </c>
      <c r="C116" s="383" t="s">
        <v>345</v>
      </c>
      <c r="D116" s="384">
        <v>0</v>
      </c>
      <c r="E116" s="384">
        <v>69120</v>
      </c>
      <c r="F116" s="384">
        <v>22560739</v>
      </c>
    </row>
    <row r="117" spans="1:6" ht="18.75" customHeight="1">
      <c r="A117" s="373">
        <v>114</v>
      </c>
      <c r="B117" s="354" t="s">
        <v>673</v>
      </c>
      <c r="C117" s="385" t="s">
        <v>349</v>
      </c>
      <c r="D117" s="386">
        <v>0</v>
      </c>
      <c r="E117" s="386">
        <v>422900</v>
      </c>
      <c r="F117" s="386">
        <v>22137839</v>
      </c>
    </row>
    <row r="118" spans="1:6" ht="18.75" customHeight="1">
      <c r="A118" s="368">
        <v>115</v>
      </c>
      <c r="B118" s="361" t="s">
        <v>674</v>
      </c>
      <c r="C118" s="383" t="s">
        <v>350</v>
      </c>
      <c r="D118" s="384">
        <v>0</v>
      </c>
      <c r="E118" s="384">
        <v>19250</v>
      </c>
      <c r="F118" s="384">
        <v>22118589</v>
      </c>
    </row>
    <row r="119" spans="1:6" ht="18.75" customHeight="1">
      <c r="A119" s="373">
        <v>116</v>
      </c>
      <c r="B119" s="354" t="s">
        <v>675</v>
      </c>
      <c r="C119" s="385" t="s">
        <v>301</v>
      </c>
      <c r="D119" s="386">
        <v>42900</v>
      </c>
      <c r="E119" s="386">
        <v>0</v>
      </c>
      <c r="F119" s="386">
        <v>22161489</v>
      </c>
    </row>
    <row r="120" spans="1:6" ht="18.75" customHeight="1">
      <c r="A120" s="368">
        <v>117</v>
      </c>
      <c r="B120" s="361" t="s">
        <v>676</v>
      </c>
      <c r="C120" s="383" t="s">
        <v>329</v>
      </c>
      <c r="D120" s="384">
        <v>42300</v>
      </c>
      <c r="E120" s="384">
        <v>0</v>
      </c>
      <c r="F120" s="384">
        <v>22203789</v>
      </c>
    </row>
    <row r="121" spans="1:6" ht="18.75" customHeight="1">
      <c r="A121" s="373">
        <v>118</v>
      </c>
      <c r="B121" s="354" t="s">
        <v>677</v>
      </c>
      <c r="C121" s="385" t="s">
        <v>340</v>
      </c>
      <c r="D121" s="386">
        <v>50000</v>
      </c>
      <c r="E121" s="386">
        <v>0</v>
      </c>
      <c r="F121" s="386">
        <v>22253789</v>
      </c>
    </row>
    <row r="122" spans="1:6" ht="18.75" customHeight="1">
      <c r="A122" s="368">
        <v>119</v>
      </c>
      <c r="B122" s="361" t="s">
        <v>678</v>
      </c>
      <c r="C122" s="383" t="s">
        <v>351</v>
      </c>
      <c r="D122" s="384">
        <v>0</v>
      </c>
      <c r="E122" s="384">
        <v>2260000</v>
      </c>
      <c r="F122" s="384">
        <v>19993789</v>
      </c>
    </row>
    <row r="123" spans="1:6" ht="18.75" customHeight="1">
      <c r="A123" s="373">
        <v>120</v>
      </c>
      <c r="B123" s="354" t="s">
        <v>678</v>
      </c>
      <c r="C123" s="385" t="s">
        <v>286</v>
      </c>
      <c r="D123" s="386">
        <v>0</v>
      </c>
      <c r="E123" s="386">
        <v>60000</v>
      </c>
      <c r="F123" s="386">
        <v>19933789</v>
      </c>
    </row>
    <row r="124" spans="1:6" ht="18.75" customHeight="1">
      <c r="A124" s="368">
        <v>121</v>
      </c>
      <c r="B124" s="361" t="s">
        <v>679</v>
      </c>
      <c r="C124" s="383" t="s">
        <v>352</v>
      </c>
      <c r="D124" s="384">
        <v>0</v>
      </c>
      <c r="E124" s="384">
        <v>243620</v>
      </c>
      <c r="F124" s="384">
        <v>19690169</v>
      </c>
    </row>
    <row r="125" spans="1:6" ht="18.75" customHeight="1">
      <c r="A125" s="373">
        <v>122</v>
      </c>
      <c r="B125" s="354" t="s">
        <v>680</v>
      </c>
      <c r="C125" s="385" t="s">
        <v>353</v>
      </c>
      <c r="D125" s="386">
        <v>0</v>
      </c>
      <c r="E125" s="386">
        <v>209028</v>
      </c>
      <c r="F125" s="386">
        <v>19481141</v>
      </c>
    </row>
    <row r="126" spans="1:6" ht="18.75" customHeight="1">
      <c r="A126" s="368">
        <v>123</v>
      </c>
      <c r="B126" s="361" t="s">
        <v>681</v>
      </c>
      <c r="C126" s="383" t="s">
        <v>354</v>
      </c>
      <c r="D126" s="384">
        <v>0</v>
      </c>
      <c r="E126" s="384">
        <v>1570450</v>
      </c>
      <c r="F126" s="384">
        <v>17910691</v>
      </c>
    </row>
    <row r="127" spans="1:6" ht="18.75" customHeight="1">
      <c r="A127" s="373">
        <v>124</v>
      </c>
      <c r="B127" s="354" t="s">
        <v>682</v>
      </c>
      <c r="C127" s="385" t="s">
        <v>355</v>
      </c>
      <c r="D127" s="386">
        <v>0</v>
      </c>
      <c r="E127" s="386">
        <v>163520</v>
      </c>
      <c r="F127" s="386">
        <v>17747171</v>
      </c>
    </row>
    <row r="128" spans="1:6" ht="18.75" customHeight="1">
      <c r="A128" s="368">
        <v>125</v>
      </c>
      <c r="B128" s="361" t="s">
        <v>683</v>
      </c>
      <c r="C128" s="383" t="s">
        <v>356</v>
      </c>
      <c r="D128" s="384">
        <v>0</v>
      </c>
      <c r="E128" s="384">
        <v>171462</v>
      </c>
      <c r="F128" s="384">
        <v>17575709</v>
      </c>
    </row>
    <row r="129" spans="1:6" ht="18.75" customHeight="1">
      <c r="A129" s="373">
        <v>126</v>
      </c>
      <c r="B129" s="354" t="s">
        <v>684</v>
      </c>
      <c r="C129" s="385" t="s">
        <v>357</v>
      </c>
      <c r="D129" s="386">
        <v>0</v>
      </c>
      <c r="E129" s="386">
        <v>440500</v>
      </c>
      <c r="F129" s="386">
        <v>17135209</v>
      </c>
    </row>
    <row r="130" spans="1:6" ht="18.75" customHeight="1">
      <c r="A130" s="368">
        <v>127</v>
      </c>
      <c r="B130" s="361" t="s">
        <v>685</v>
      </c>
      <c r="C130" s="383" t="s">
        <v>358</v>
      </c>
      <c r="D130" s="384">
        <v>0</v>
      </c>
      <c r="E130" s="384">
        <v>10250</v>
      </c>
      <c r="F130" s="384">
        <v>17124959</v>
      </c>
    </row>
    <row r="131" spans="1:6" ht="18.75" customHeight="1">
      <c r="A131" s="373">
        <v>128</v>
      </c>
      <c r="B131" s="354" t="s">
        <v>686</v>
      </c>
      <c r="C131" s="385" t="s">
        <v>359</v>
      </c>
      <c r="D131" s="386">
        <v>0</v>
      </c>
      <c r="E131" s="386">
        <v>40000</v>
      </c>
      <c r="F131" s="386">
        <v>17084959</v>
      </c>
    </row>
    <row r="132" spans="1:6" ht="18.75" customHeight="1">
      <c r="A132" s="368">
        <v>129</v>
      </c>
      <c r="B132" s="361" t="s">
        <v>687</v>
      </c>
      <c r="C132" s="383" t="s">
        <v>346</v>
      </c>
      <c r="D132" s="384">
        <v>10000</v>
      </c>
      <c r="E132" s="384">
        <v>0</v>
      </c>
      <c r="F132" s="384">
        <v>17094959</v>
      </c>
    </row>
    <row r="133" spans="1:6" ht="18.75" customHeight="1">
      <c r="A133" s="373">
        <v>130</v>
      </c>
      <c r="B133" s="354" t="s">
        <v>688</v>
      </c>
      <c r="C133" s="385" t="s">
        <v>346</v>
      </c>
      <c r="D133" s="386">
        <v>200000</v>
      </c>
      <c r="E133" s="386">
        <v>0</v>
      </c>
      <c r="F133" s="386">
        <v>17294959</v>
      </c>
    </row>
    <row r="134" spans="1:6" ht="18.75" customHeight="1">
      <c r="A134" s="368">
        <v>131</v>
      </c>
      <c r="B134" s="361" t="s">
        <v>689</v>
      </c>
      <c r="C134" s="383" t="s">
        <v>360</v>
      </c>
      <c r="D134" s="384">
        <v>0</v>
      </c>
      <c r="E134" s="384">
        <v>48000</v>
      </c>
      <c r="F134" s="384">
        <v>17246959</v>
      </c>
    </row>
    <row r="135" spans="1:6" ht="18.75" customHeight="1">
      <c r="A135" s="373">
        <v>132</v>
      </c>
      <c r="B135" s="354"/>
      <c r="C135" s="369" t="s">
        <v>567</v>
      </c>
      <c r="D135" s="382">
        <v>15909950</v>
      </c>
      <c r="E135" s="382">
        <v>6314070</v>
      </c>
      <c r="F135" s="382">
        <v>9595880</v>
      </c>
    </row>
    <row r="136" spans="1:6" ht="18.75" customHeight="1">
      <c r="A136" s="368">
        <v>133</v>
      </c>
      <c r="B136" s="361" t="s">
        <v>690</v>
      </c>
      <c r="C136" s="383" t="s">
        <v>301</v>
      </c>
      <c r="D136" s="384">
        <v>41200</v>
      </c>
      <c r="E136" s="384">
        <v>0</v>
      </c>
      <c r="F136" s="384">
        <v>17288159</v>
      </c>
    </row>
    <row r="137" spans="1:6" ht="18.75" customHeight="1">
      <c r="A137" s="373">
        <v>134</v>
      </c>
      <c r="B137" s="354" t="s">
        <v>691</v>
      </c>
      <c r="C137" s="385" t="s">
        <v>301</v>
      </c>
      <c r="D137" s="386">
        <v>44800</v>
      </c>
      <c r="E137" s="386">
        <v>0</v>
      </c>
      <c r="F137" s="386">
        <v>17332959</v>
      </c>
    </row>
    <row r="138" spans="1:6" ht="18.75" customHeight="1">
      <c r="A138" s="368">
        <v>135</v>
      </c>
      <c r="B138" s="361" t="s">
        <v>692</v>
      </c>
      <c r="C138" s="383" t="s">
        <v>301</v>
      </c>
      <c r="D138" s="384">
        <v>39700</v>
      </c>
      <c r="E138" s="384">
        <v>0</v>
      </c>
      <c r="F138" s="384">
        <v>17372659</v>
      </c>
    </row>
    <row r="139" spans="1:6" ht="18.75" customHeight="1">
      <c r="A139" s="373">
        <v>136</v>
      </c>
      <c r="B139" s="354" t="s">
        <v>693</v>
      </c>
      <c r="C139" s="385" t="s">
        <v>301</v>
      </c>
      <c r="D139" s="386">
        <v>48500</v>
      </c>
      <c r="E139" s="386">
        <v>0</v>
      </c>
      <c r="F139" s="386">
        <v>17421159</v>
      </c>
    </row>
    <row r="140" spans="1:6" ht="18.75" customHeight="1">
      <c r="A140" s="368">
        <v>137</v>
      </c>
      <c r="B140" s="361" t="s">
        <v>694</v>
      </c>
      <c r="C140" s="383" t="s">
        <v>361</v>
      </c>
      <c r="D140" s="384">
        <v>10000</v>
      </c>
      <c r="E140" s="384">
        <v>0</v>
      </c>
      <c r="F140" s="384">
        <v>17431159</v>
      </c>
    </row>
    <row r="141" spans="1:6" ht="18.75" customHeight="1">
      <c r="A141" s="373">
        <v>138</v>
      </c>
      <c r="B141" s="354" t="s">
        <v>695</v>
      </c>
      <c r="C141" s="385" t="s">
        <v>329</v>
      </c>
      <c r="D141" s="386">
        <v>40200</v>
      </c>
      <c r="E141" s="386">
        <v>0</v>
      </c>
      <c r="F141" s="386">
        <v>17471359</v>
      </c>
    </row>
    <row r="142" spans="1:6" ht="18.75" customHeight="1">
      <c r="A142" s="368">
        <v>139</v>
      </c>
      <c r="B142" s="361" t="s">
        <v>696</v>
      </c>
      <c r="C142" s="383" t="s">
        <v>362</v>
      </c>
      <c r="D142" s="384">
        <v>0</v>
      </c>
      <c r="E142" s="384">
        <v>65990</v>
      </c>
      <c r="F142" s="384">
        <v>17405369</v>
      </c>
    </row>
    <row r="143" spans="1:6" ht="18.75" customHeight="1">
      <c r="A143" s="373">
        <v>140</v>
      </c>
      <c r="B143" s="354" t="s">
        <v>697</v>
      </c>
      <c r="C143" s="385" t="s">
        <v>363</v>
      </c>
      <c r="D143" s="386">
        <v>0</v>
      </c>
      <c r="E143" s="386">
        <v>100000</v>
      </c>
      <c r="F143" s="386">
        <v>17305369</v>
      </c>
    </row>
    <row r="144" spans="1:6" ht="18.75" customHeight="1">
      <c r="A144" s="368">
        <v>141</v>
      </c>
      <c r="B144" s="361" t="s">
        <v>698</v>
      </c>
      <c r="C144" s="383" t="s">
        <v>364</v>
      </c>
      <c r="D144" s="384">
        <v>0</v>
      </c>
      <c r="E144" s="384">
        <v>150000</v>
      </c>
      <c r="F144" s="384">
        <v>17155369</v>
      </c>
    </row>
    <row r="145" spans="1:6" ht="18.75" customHeight="1">
      <c r="A145" s="373">
        <v>142</v>
      </c>
      <c r="B145" s="354" t="s">
        <v>699</v>
      </c>
      <c r="C145" s="385" t="s">
        <v>301</v>
      </c>
      <c r="D145" s="386">
        <v>39900</v>
      </c>
      <c r="E145" s="386">
        <v>0</v>
      </c>
      <c r="F145" s="386">
        <v>17195269</v>
      </c>
    </row>
    <row r="146" spans="1:6" ht="18.75" customHeight="1">
      <c r="A146" s="368">
        <v>143</v>
      </c>
      <c r="B146" s="361" t="s">
        <v>700</v>
      </c>
      <c r="C146" s="383" t="s">
        <v>365</v>
      </c>
      <c r="D146" s="384">
        <v>0</v>
      </c>
      <c r="E146" s="384">
        <v>43000</v>
      </c>
      <c r="F146" s="384">
        <v>17152269</v>
      </c>
    </row>
    <row r="147" spans="1:6" ht="18.75" customHeight="1">
      <c r="A147" s="373">
        <v>144</v>
      </c>
      <c r="B147" s="354" t="s">
        <v>701</v>
      </c>
      <c r="C147" s="385" t="s">
        <v>366</v>
      </c>
      <c r="D147" s="386">
        <v>10000</v>
      </c>
      <c r="E147" s="386">
        <v>0</v>
      </c>
      <c r="F147" s="386">
        <v>17162269</v>
      </c>
    </row>
    <row r="148" spans="1:6" ht="18.75" customHeight="1">
      <c r="A148" s="368">
        <v>145</v>
      </c>
      <c r="B148" s="361" t="s">
        <v>702</v>
      </c>
      <c r="C148" s="383" t="s">
        <v>329</v>
      </c>
      <c r="D148" s="384">
        <v>50600</v>
      </c>
      <c r="E148" s="384">
        <v>0</v>
      </c>
      <c r="F148" s="384">
        <v>17212869</v>
      </c>
    </row>
    <row r="149" spans="1:6" ht="18.75" customHeight="1">
      <c r="A149" s="373">
        <v>146</v>
      </c>
      <c r="B149" s="354" t="s">
        <v>703</v>
      </c>
      <c r="C149" s="385" t="s">
        <v>367</v>
      </c>
      <c r="D149" s="386">
        <v>0</v>
      </c>
      <c r="E149" s="386">
        <v>10000</v>
      </c>
      <c r="F149" s="386">
        <v>17202869</v>
      </c>
    </row>
    <row r="150" spans="1:6" ht="18.75" customHeight="1">
      <c r="A150" s="368">
        <v>147</v>
      </c>
      <c r="B150" s="361" t="s">
        <v>704</v>
      </c>
      <c r="C150" s="383" t="s">
        <v>368</v>
      </c>
      <c r="D150" s="384">
        <v>0</v>
      </c>
      <c r="E150" s="384">
        <v>2260000</v>
      </c>
      <c r="F150" s="384">
        <v>14942869</v>
      </c>
    </row>
    <row r="151" spans="1:6" ht="18.75" customHeight="1">
      <c r="A151" s="373">
        <v>148</v>
      </c>
      <c r="B151" s="354" t="s">
        <v>704</v>
      </c>
      <c r="C151" s="385" t="s">
        <v>286</v>
      </c>
      <c r="D151" s="386">
        <v>0</v>
      </c>
      <c r="E151" s="386">
        <v>60000</v>
      </c>
      <c r="F151" s="386">
        <v>14882869</v>
      </c>
    </row>
    <row r="152" spans="1:6" ht="18.75" customHeight="1">
      <c r="A152" s="368">
        <v>149</v>
      </c>
      <c r="B152" s="361" t="s">
        <v>705</v>
      </c>
      <c r="C152" s="383" t="s">
        <v>369</v>
      </c>
      <c r="D152" s="384">
        <v>0</v>
      </c>
      <c r="E152" s="384">
        <v>243620</v>
      </c>
      <c r="F152" s="384">
        <v>14639249</v>
      </c>
    </row>
    <row r="153" spans="1:6" ht="18.75" customHeight="1">
      <c r="A153" s="373">
        <v>150</v>
      </c>
      <c r="B153" s="354" t="s">
        <v>706</v>
      </c>
      <c r="C153" s="385" t="s">
        <v>370</v>
      </c>
      <c r="D153" s="386">
        <v>0</v>
      </c>
      <c r="E153" s="386">
        <v>209028</v>
      </c>
      <c r="F153" s="386">
        <v>14430221</v>
      </c>
    </row>
    <row r="154" spans="1:6" ht="18.75" customHeight="1">
      <c r="A154" s="368">
        <v>151</v>
      </c>
      <c r="B154" s="361" t="s">
        <v>707</v>
      </c>
      <c r="C154" s="383" t="s">
        <v>371</v>
      </c>
      <c r="D154" s="384">
        <v>0</v>
      </c>
      <c r="E154" s="384">
        <v>1563850</v>
      </c>
      <c r="F154" s="384">
        <v>12866371</v>
      </c>
    </row>
    <row r="155" spans="1:6" ht="18.75" customHeight="1">
      <c r="A155" s="373">
        <v>152</v>
      </c>
      <c r="B155" s="354" t="s">
        <v>708</v>
      </c>
      <c r="C155" s="385" t="s">
        <v>372</v>
      </c>
      <c r="D155" s="386">
        <v>0</v>
      </c>
      <c r="E155" s="386">
        <v>138093</v>
      </c>
      <c r="F155" s="386">
        <v>12728278</v>
      </c>
    </row>
    <row r="156" spans="1:6" ht="18.75" customHeight="1">
      <c r="A156" s="368">
        <v>153</v>
      </c>
      <c r="B156" s="361" t="s">
        <v>709</v>
      </c>
      <c r="C156" s="383" t="s">
        <v>373</v>
      </c>
      <c r="D156" s="384">
        <v>0</v>
      </c>
      <c r="E156" s="384">
        <v>440500</v>
      </c>
      <c r="F156" s="384">
        <v>12287778</v>
      </c>
    </row>
    <row r="157" spans="1:6" ht="18.75" customHeight="1">
      <c r="A157" s="373">
        <v>154</v>
      </c>
      <c r="B157" s="354" t="s">
        <v>710</v>
      </c>
      <c r="C157" s="385" t="s">
        <v>374</v>
      </c>
      <c r="D157" s="386">
        <v>0</v>
      </c>
      <c r="E157" s="386">
        <v>16450</v>
      </c>
      <c r="F157" s="386">
        <v>12271328</v>
      </c>
    </row>
    <row r="158" spans="1:6" ht="18.75" customHeight="1">
      <c r="A158" s="368">
        <v>155</v>
      </c>
      <c r="B158" s="361" t="s">
        <v>711</v>
      </c>
      <c r="C158" s="383" t="s">
        <v>375</v>
      </c>
      <c r="D158" s="384">
        <v>0</v>
      </c>
      <c r="E158" s="384">
        <v>167730</v>
      </c>
      <c r="F158" s="384">
        <v>12103598</v>
      </c>
    </row>
    <row r="159" spans="1:6" ht="18.75" customHeight="1">
      <c r="A159" s="373">
        <v>156</v>
      </c>
      <c r="B159" s="354" t="s">
        <v>712</v>
      </c>
      <c r="C159" s="385" t="s">
        <v>361</v>
      </c>
      <c r="D159" s="386">
        <v>10000</v>
      </c>
      <c r="E159" s="386">
        <v>0</v>
      </c>
      <c r="F159" s="386">
        <v>12113598</v>
      </c>
    </row>
    <row r="160" spans="1:6" ht="18.75" customHeight="1">
      <c r="A160" s="368">
        <v>157</v>
      </c>
      <c r="B160" s="361" t="s">
        <v>713</v>
      </c>
      <c r="C160" s="383" t="s">
        <v>301</v>
      </c>
      <c r="D160" s="384">
        <v>37400</v>
      </c>
      <c r="E160" s="384">
        <v>0</v>
      </c>
      <c r="F160" s="384">
        <v>12150998</v>
      </c>
    </row>
    <row r="161" spans="1:6" ht="18.75" customHeight="1">
      <c r="A161" s="373">
        <v>158</v>
      </c>
      <c r="B161" s="354" t="s">
        <v>714</v>
      </c>
      <c r="C161" s="385" t="s">
        <v>299</v>
      </c>
      <c r="D161" s="386">
        <v>120000</v>
      </c>
      <c r="E161" s="386">
        <v>0</v>
      </c>
      <c r="F161" s="386">
        <v>12270998</v>
      </c>
    </row>
    <row r="162" spans="1:6" ht="18.75" customHeight="1">
      <c r="A162" s="368">
        <v>159</v>
      </c>
      <c r="B162" s="361" t="s">
        <v>715</v>
      </c>
      <c r="C162" s="383" t="s">
        <v>350</v>
      </c>
      <c r="D162" s="384">
        <v>0</v>
      </c>
      <c r="E162" s="384">
        <v>39600</v>
      </c>
      <c r="F162" s="384">
        <v>12231398</v>
      </c>
    </row>
    <row r="163" spans="1:6" ht="18.75" customHeight="1">
      <c r="A163" s="373">
        <v>160</v>
      </c>
      <c r="B163" s="354" t="s">
        <v>716</v>
      </c>
      <c r="C163" s="385" t="s">
        <v>309</v>
      </c>
      <c r="D163" s="386">
        <v>0</v>
      </c>
      <c r="E163" s="386">
        <v>77000</v>
      </c>
      <c r="F163" s="386">
        <v>12154398</v>
      </c>
    </row>
    <row r="164" spans="1:6" ht="18.75" customHeight="1">
      <c r="A164" s="368">
        <v>161</v>
      </c>
      <c r="B164" s="361" t="s">
        <v>717</v>
      </c>
      <c r="C164" s="383" t="s">
        <v>294</v>
      </c>
      <c r="D164" s="384">
        <v>0</v>
      </c>
      <c r="E164" s="384">
        <v>120000</v>
      </c>
      <c r="F164" s="384">
        <v>12034398</v>
      </c>
    </row>
    <row r="165" spans="1:6" ht="18.75" customHeight="1">
      <c r="A165" s="373">
        <v>162</v>
      </c>
      <c r="B165" s="354" t="s">
        <v>718</v>
      </c>
      <c r="C165" s="385" t="s">
        <v>361</v>
      </c>
      <c r="D165" s="386">
        <v>200000</v>
      </c>
      <c r="E165" s="386">
        <v>0</v>
      </c>
      <c r="F165" s="386">
        <v>12234398</v>
      </c>
    </row>
    <row r="166" spans="1:6" ht="18.75" customHeight="1">
      <c r="A166" s="368">
        <v>163</v>
      </c>
      <c r="B166" s="361"/>
      <c r="C166" s="374" t="s">
        <v>567</v>
      </c>
      <c r="D166" s="387">
        <v>692300</v>
      </c>
      <c r="E166" s="387">
        <v>5704861</v>
      </c>
      <c r="F166" s="387">
        <v>-5012561</v>
      </c>
    </row>
    <row r="167" spans="1:6" ht="18.75" customHeight="1">
      <c r="A167" s="373">
        <v>164</v>
      </c>
      <c r="B167" s="354" t="s">
        <v>719</v>
      </c>
      <c r="C167" s="385" t="s">
        <v>376</v>
      </c>
      <c r="D167" s="386">
        <v>0</v>
      </c>
      <c r="E167" s="386">
        <v>-16450</v>
      </c>
      <c r="F167" s="386">
        <v>12250848</v>
      </c>
    </row>
    <row r="168" spans="1:6" ht="18.75" customHeight="1">
      <c r="A168" s="368">
        <v>165</v>
      </c>
      <c r="B168" s="361" t="s">
        <v>720</v>
      </c>
      <c r="C168" s="383" t="s">
        <v>376</v>
      </c>
      <c r="D168" s="384">
        <v>0</v>
      </c>
      <c r="E168" s="384">
        <v>16450</v>
      </c>
      <c r="F168" s="384">
        <v>12234398</v>
      </c>
    </row>
    <row r="169" spans="1:6" ht="18.75" customHeight="1">
      <c r="A169" s="373">
        <v>166</v>
      </c>
      <c r="B169" s="354" t="s">
        <v>721</v>
      </c>
      <c r="C169" s="385" t="s">
        <v>301</v>
      </c>
      <c r="D169" s="386">
        <v>43900</v>
      </c>
      <c r="E169" s="386">
        <v>0</v>
      </c>
      <c r="F169" s="386">
        <v>12278298</v>
      </c>
    </row>
    <row r="170" spans="1:6" ht="18.75" customHeight="1">
      <c r="A170" s="368">
        <v>167</v>
      </c>
      <c r="B170" s="361" t="s">
        <v>722</v>
      </c>
      <c r="C170" s="383" t="s">
        <v>301</v>
      </c>
      <c r="D170" s="384">
        <v>39100</v>
      </c>
      <c r="E170" s="384">
        <v>0</v>
      </c>
      <c r="F170" s="384">
        <v>12317398</v>
      </c>
    </row>
    <row r="171" spans="1:6" ht="18.75" customHeight="1">
      <c r="A171" s="373">
        <v>168</v>
      </c>
      <c r="B171" s="354" t="s">
        <v>723</v>
      </c>
      <c r="C171" s="385" t="s">
        <v>377</v>
      </c>
      <c r="D171" s="386">
        <v>0</v>
      </c>
      <c r="E171" s="386">
        <v>63400</v>
      </c>
      <c r="F171" s="386">
        <v>12253998</v>
      </c>
    </row>
    <row r="172" spans="1:6" ht="18.75" customHeight="1">
      <c r="A172" s="368">
        <v>169</v>
      </c>
      <c r="B172" s="361" t="s">
        <v>724</v>
      </c>
      <c r="C172" s="383" t="s">
        <v>293</v>
      </c>
      <c r="D172" s="384">
        <v>0</v>
      </c>
      <c r="E172" s="384">
        <v>2230</v>
      </c>
      <c r="F172" s="384">
        <v>12251768</v>
      </c>
    </row>
    <row r="173" spans="1:6" ht="18.75" customHeight="1">
      <c r="A173" s="373">
        <v>170</v>
      </c>
      <c r="B173" s="354" t="s">
        <v>725</v>
      </c>
      <c r="C173" s="385" t="s">
        <v>378</v>
      </c>
      <c r="D173" s="386">
        <v>0</v>
      </c>
      <c r="E173" s="386">
        <v>2440</v>
      </c>
      <c r="F173" s="386">
        <v>12249328</v>
      </c>
    </row>
    <row r="174" spans="1:6" ht="18.75" customHeight="1">
      <c r="A174" s="368">
        <v>171</v>
      </c>
      <c r="B174" s="361" t="s">
        <v>726</v>
      </c>
      <c r="C174" s="383" t="s">
        <v>329</v>
      </c>
      <c r="D174" s="384">
        <v>43700</v>
      </c>
      <c r="E174" s="384">
        <v>0</v>
      </c>
      <c r="F174" s="384">
        <v>12293028</v>
      </c>
    </row>
    <row r="175" spans="1:6" ht="18.75" customHeight="1">
      <c r="A175" s="373">
        <v>172</v>
      </c>
      <c r="B175" s="354" t="s">
        <v>727</v>
      </c>
      <c r="C175" s="385" t="s">
        <v>329</v>
      </c>
      <c r="D175" s="386">
        <v>45400</v>
      </c>
      <c r="E175" s="386">
        <v>0</v>
      </c>
      <c r="F175" s="386">
        <v>12338428</v>
      </c>
    </row>
    <row r="176" spans="1:6" ht="18.75" customHeight="1">
      <c r="A176" s="368">
        <v>173</v>
      </c>
      <c r="B176" s="361" t="s">
        <v>728</v>
      </c>
      <c r="C176" s="383" t="s">
        <v>379</v>
      </c>
      <c r="D176" s="384">
        <v>10000</v>
      </c>
      <c r="E176" s="384">
        <v>0</v>
      </c>
      <c r="F176" s="384">
        <v>12348428</v>
      </c>
    </row>
    <row r="177" spans="1:6" ht="18.75" customHeight="1">
      <c r="A177" s="373">
        <v>174</v>
      </c>
      <c r="B177" s="354" t="s">
        <v>729</v>
      </c>
      <c r="C177" s="385" t="s">
        <v>329</v>
      </c>
      <c r="D177" s="386">
        <v>35400</v>
      </c>
      <c r="E177" s="386">
        <v>0</v>
      </c>
      <c r="F177" s="386">
        <v>12383828</v>
      </c>
    </row>
    <row r="178" spans="1:6" ht="18.75" customHeight="1">
      <c r="A178" s="368">
        <v>175</v>
      </c>
      <c r="B178" s="361" t="s">
        <v>730</v>
      </c>
      <c r="C178" s="383" t="s">
        <v>301</v>
      </c>
      <c r="D178" s="384">
        <v>24400</v>
      </c>
      <c r="E178" s="384">
        <v>0</v>
      </c>
      <c r="F178" s="384">
        <v>12408228</v>
      </c>
    </row>
    <row r="179" spans="1:6" ht="18.75" customHeight="1">
      <c r="A179" s="373">
        <v>176</v>
      </c>
      <c r="B179" s="354" t="s">
        <v>731</v>
      </c>
      <c r="C179" s="385" t="s">
        <v>380</v>
      </c>
      <c r="D179" s="386">
        <v>0</v>
      </c>
      <c r="E179" s="386">
        <v>160000</v>
      </c>
      <c r="F179" s="386">
        <v>12248228</v>
      </c>
    </row>
    <row r="180" spans="1:6" ht="18.75" customHeight="1">
      <c r="A180" s="368">
        <v>177</v>
      </c>
      <c r="B180" s="361" t="s">
        <v>732</v>
      </c>
      <c r="C180" s="383" t="s">
        <v>379</v>
      </c>
      <c r="D180" s="384">
        <v>10000</v>
      </c>
      <c r="E180" s="384">
        <v>0</v>
      </c>
      <c r="F180" s="384">
        <v>12258228</v>
      </c>
    </row>
    <row r="181" spans="1:6" ht="18.75" customHeight="1">
      <c r="A181" s="373">
        <v>178</v>
      </c>
      <c r="B181" s="354" t="s">
        <v>733</v>
      </c>
      <c r="C181" s="385" t="s">
        <v>301</v>
      </c>
      <c r="D181" s="386">
        <v>38900</v>
      </c>
      <c r="E181" s="386">
        <v>0</v>
      </c>
      <c r="F181" s="386">
        <v>12297128</v>
      </c>
    </row>
    <row r="182" spans="1:6" ht="18.75" customHeight="1">
      <c r="A182" s="368">
        <v>179</v>
      </c>
      <c r="B182" s="361" t="s">
        <v>734</v>
      </c>
      <c r="C182" s="383" t="s">
        <v>301</v>
      </c>
      <c r="D182" s="384">
        <v>38400</v>
      </c>
      <c r="E182" s="384">
        <v>0</v>
      </c>
      <c r="F182" s="384">
        <v>12335528</v>
      </c>
    </row>
    <row r="183" spans="1:6" ht="18.75" customHeight="1">
      <c r="A183" s="373">
        <v>180</v>
      </c>
      <c r="B183" s="354" t="s">
        <v>735</v>
      </c>
      <c r="C183" s="385" t="s">
        <v>381</v>
      </c>
      <c r="D183" s="386">
        <v>0</v>
      </c>
      <c r="E183" s="386">
        <v>24500</v>
      </c>
      <c r="F183" s="386">
        <v>12311028</v>
      </c>
    </row>
    <row r="184" spans="1:6" ht="18.75" customHeight="1">
      <c r="A184" s="368">
        <v>181</v>
      </c>
      <c r="B184" s="361" t="s">
        <v>736</v>
      </c>
      <c r="C184" s="383" t="s">
        <v>382</v>
      </c>
      <c r="D184" s="384">
        <v>0</v>
      </c>
      <c r="E184" s="384">
        <v>48000</v>
      </c>
      <c r="F184" s="384">
        <v>12263028</v>
      </c>
    </row>
    <row r="185" spans="1:6" ht="18.75" customHeight="1">
      <c r="A185" s="373">
        <v>182</v>
      </c>
      <c r="B185" s="354" t="s">
        <v>737</v>
      </c>
      <c r="C185" s="385" t="s">
        <v>383</v>
      </c>
      <c r="D185" s="386">
        <v>0</v>
      </c>
      <c r="E185" s="386">
        <v>2260000</v>
      </c>
      <c r="F185" s="386">
        <v>10003028</v>
      </c>
    </row>
    <row r="186" spans="1:6" ht="18.75" customHeight="1">
      <c r="A186" s="368">
        <v>183</v>
      </c>
      <c r="B186" s="361" t="s">
        <v>737</v>
      </c>
      <c r="C186" s="383" t="s">
        <v>286</v>
      </c>
      <c r="D186" s="384">
        <v>0</v>
      </c>
      <c r="E186" s="384">
        <v>60000</v>
      </c>
      <c r="F186" s="384">
        <v>9943028</v>
      </c>
    </row>
    <row r="187" spans="1:6" ht="18.75" customHeight="1">
      <c r="A187" s="373">
        <v>184</v>
      </c>
      <c r="B187" s="354" t="s">
        <v>738</v>
      </c>
      <c r="C187" s="385" t="s">
        <v>384</v>
      </c>
      <c r="D187" s="386">
        <v>0</v>
      </c>
      <c r="E187" s="386">
        <v>243620</v>
      </c>
      <c r="F187" s="386">
        <v>9699408</v>
      </c>
    </row>
    <row r="188" spans="1:6" ht="18.75" customHeight="1">
      <c r="A188" s="368">
        <v>185</v>
      </c>
      <c r="B188" s="361" t="s">
        <v>739</v>
      </c>
      <c r="C188" s="383" t="s">
        <v>385</v>
      </c>
      <c r="D188" s="384">
        <v>0</v>
      </c>
      <c r="E188" s="384">
        <v>209028</v>
      </c>
      <c r="F188" s="384">
        <v>9490380</v>
      </c>
    </row>
    <row r="189" spans="1:6" ht="18.75" customHeight="1">
      <c r="A189" s="373">
        <v>186</v>
      </c>
      <c r="B189" s="354" t="s">
        <v>740</v>
      </c>
      <c r="C189" s="385" t="s">
        <v>386</v>
      </c>
      <c r="D189" s="386">
        <v>0</v>
      </c>
      <c r="E189" s="386">
        <v>1563850</v>
      </c>
      <c r="F189" s="386">
        <v>7926530</v>
      </c>
    </row>
    <row r="190" spans="1:6" ht="18.75" customHeight="1">
      <c r="A190" s="368">
        <v>187</v>
      </c>
      <c r="B190" s="361" t="s">
        <v>741</v>
      </c>
      <c r="C190" s="383" t="s">
        <v>387</v>
      </c>
      <c r="D190" s="384">
        <v>0</v>
      </c>
      <c r="E190" s="384">
        <v>164530</v>
      </c>
      <c r="F190" s="384">
        <v>7762000</v>
      </c>
    </row>
    <row r="191" spans="1:6" ht="18.75" customHeight="1">
      <c r="A191" s="373">
        <v>188</v>
      </c>
      <c r="B191" s="354" t="s">
        <v>742</v>
      </c>
      <c r="C191" s="385" t="s">
        <v>388</v>
      </c>
      <c r="D191" s="386">
        <v>0</v>
      </c>
      <c r="E191" s="386">
        <v>103165</v>
      </c>
      <c r="F191" s="386">
        <v>7658835</v>
      </c>
    </row>
    <row r="192" spans="1:6" ht="18.75" customHeight="1">
      <c r="A192" s="368">
        <v>189</v>
      </c>
      <c r="B192" s="361" t="s">
        <v>743</v>
      </c>
      <c r="C192" s="383" t="s">
        <v>389</v>
      </c>
      <c r="D192" s="384">
        <v>0</v>
      </c>
      <c r="E192" s="384">
        <v>440500</v>
      </c>
      <c r="F192" s="384">
        <v>7218335</v>
      </c>
    </row>
    <row r="193" spans="1:6" ht="18.75" customHeight="1">
      <c r="A193" s="373">
        <v>190</v>
      </c>
      <c r="B193" s="354" t="s">
        <v>744</v>
      </c>
      <c r="C193" s="385" t="s">
        <v>390</v>
      </c>
      <c r="D193" s="386">
        <v>0</v>
      </c>
      <c r="E193" s="386">
        <v>13350</v>
      </c>
      <c r="F193" s="386">
        <v>7204985</v>
      </c>
    </row>
    <row r="194" spans="1:6" ht="18.75" customHeight="1">
      <c r="A194" s="368">
        <v>191</v>
      </c>
      <c r="B194" s="361" t="s">
        <v>745</v>
      </c>
      <c r="C194" s="383" t="s">
        <v>391</v>
      </c>
      <c r="D194" s="384">
        <v>0</v>
      </c>
      <c r="E194" s="384">
        <v>88730</v>
      </c>
      <c r="F194" s="384">
        <v>7116255</v>
      </c>
    </row>
    <row r="195" spans="1:6" ht="18.75" customHeight="1">
      <c r="A195" s="373">
        <v>192</v>
      </c>
      <c r="B195" s="354" t="s">
        <v>746</v>
      </c>
      <c r="C195" s="385" t="s">
        <v>392</v>
      </c>
      <c r="D195" s="386">
        <v>10000</v>
      </c>
      <c r="E195" s="386">
        <v>0</v>
      </c>
      <c r="F195" s="386">
        <v>7126255</v>
      </c>
    </row>
    <row r="196" spans="1:6" ht="18.75" customHeight="1">
      <c r="A196" s="368">
        <v>193</v>
      </c>
      <c r="B196" s="361" t="s">
        <v>747</v>
      </c>
      <c r="C196" s="383" t="s">
        <v>393</v>
      </c>
      <c r="D196" s="384">
        <v>0</v>
      </c>
      <c r="E196" s="384">
        <v>330500</v>
      </c>
      <c r="F196" s="384">
        <v>6795755</v>
      </c>
    </row>
    <row r="197" spans="1:6" ht="18.75" customHeight="1">
      <c r="A197" s="373">
        <v>194</v>
      </c>
      <c r="B197" s="354" t="s">
        <v>748</v>
      </c>
      <c r="C197" s="385" t="s">
        <v>394</v>
      </c>
      <c r="D197" s="386">
        <v>0</v>
      </c>
      <c r="E197" s="386">
        <v>27070</v>
      </c>
      <c r="F197" s="386">
        <v>6768685</v>
      </c>
    </row>
    <row r="198" spans="1:6" ht="18.75" customHeight="1">
      <c r="A198" s="368">
        <v>195</v>
      </c>
      <c r="B198" s="361" t="s">
        <v>749</v>
      </c>
      <c r="C198" s="383" t="s">
        <v>234</v>
      </c>
      <c r="D198" s="384">
        <v>26</v>
      </c>
      <c r="E198" s="384">
        <v>0</v>
      </c>
      <c r="F198" s="384">
        <v>6768711</v>
      </c>
    </row>
    <row r="199" spans="1:6" ht="18.75" customHeight="1">
      <c r="A199" s="373">
        <v>196</v>
      </c>
      <c r="B199" s="354" t="s">
        <v>750</v>
      </c>
      <c r="C199" s="385" t="s">
        <v>234</v>
      </c>
      <c r="D199" s="386">
        <v>2141</v>
      </c>
      <c r="E199" s="386">
        <v>0</v>
      </c>
      <c r="F199" s="386">
        <v>6770852</v>
      </c>
    </row>
    <row r="200" spans="1:6" ht="18.75" customHeight="1">
      <c r="A200" s="368">
        <v>197</v>
      </c>
      <c r="B200" s="361" t="s">
        <v>751</v>
      </c>
      <c r="C200" s="383" t="s">
        <v>234</v>
      </c>
      <c r="D200" s="384">
        <v>775</v>
      </c>
      <c r="E200" s="384">
        <v>0</v>
      </c>
      <c r="F200" s="384">
        <v>6771627</v>
      </c>
    </row>
    <row r="201" spans="1:6" ht="18.75" customHeight="1">
      <c r="A201" s="373">
        <v>198</v>
      </c>
      <c r="B201" s="354" t="s">
        <v>752</v>
      </c>
      <c r="C201" s="385" t="s">
        <v>234</v>
      </c>
      <c r="D201" s="386">
        <v>2655</v>
      </c>
      <c r="E201" s="386">
        <v>0</v>
      </c>
      <c r="F201" s="386">
        <v>6774282</v>
      </c>
    </row>
    <row r="202" spans="1:6" ht="18.75" customHeight="1">
      <c r="A202" s="368">
        <v>199</v>
      </c>
      <c r="B202" s="361" t="s">
        <v>753</v>
      </c>
      <c r="C202" s="383" t="s">
        <v>234</v>
      </c>
      <c r="D202" s="384">
        <v>1179</v>
      </c>
      <c r="E202" s="384">
        <v>0</v>
      </c>
      <c r="F202" s="384">
        <v>6775461</v>
      </c>
    </row>
    <row r="203" spans="1:6" ht="18.75" customHeight="1">
      <c r="A203" s="373">
        <v>200</v>
      </c>
      <c r="B203" s="354" t="s">
        <v>754</v>
      </c>
      <c r="C203" s="385" t="s">
        <v>392</v>
      </c>
      <c r="D203" s="386">
        <v>200000</v>
      </c>
      <c r="E203" s="386">
        <v>0</v>
      </c>
      <c r="F203" s="386">
        <v>6975461</v>
      </c>
    </row>
    <row r="204" spans="1:6" ht="18.75" customHeight="1">
      <c r="A204" s="368">
        <v>201</v>
      </c>
      <c r="B204" s="361"/>
      <c r="C204" s="374" t="s">
        <v>567</v>
      </c>
      <c r="D204" s="387">
        <v>545976</v>
      </c>
      <c r="E204" s="387">
        <v>5804913</v>
      </c>
      <c r="F204" s="387">
        <v>-5258937</v>
      </c>
    </row>
    <row r="205" spans="1:6" ht="18.75" customHeight="1">
      <c r="A205" s="373">
        <v>202</v>
      </c>
      <c r="B205" s="354" t="s">
        <v>755</v>
      </c>
      <c r="C205" s="385" t="s">
        <v>396</v>
      </c>
      <c r="D205" s="386">
        <v>0</v>
      </c>
      <c r="E205" s="386">
        <v>14200</v>
      </c>
      <c r="F205" s="386">
        <v>6961261</v>
      </c>
    </row>
    <row r="206" spans="1:6" ht="18.75" customHeight="1">
      <c r="A206" s="368">
        <v>203</v>
      </c>
      <c r="B206" s="361" t="s">
        <v>756</v>
      </c>
      <c r="C206" s="383" t="s">
        <v>397</v>
      </c>
      <c r="D206" s="384">
        <v>0</v>
      </c>
      <c r="E206" s="384">
        <v>55000</v>
      </c>
      <c r="F206" s="384">
        <v>6906261</v>
      </c>
    </row>
    <row r="207" spans="1:6" ht="18.75" customHeight="1">
      <c r="A207" s="373">
        <v>204</v>
      </c>
      <c r="B207" s="354" t="s">
        <v>757</v>
      </c>
      <c r="C207" s="385" t="s">
        <v>398</v>
      </c>
      <c r="D207" s="386">
        <v>0</v>
      </c>
      <c r="E207" s="386">
        <v>20000</v>
      </c>
      <c r="F207" s="386">
        <v>6886261</v>
      </c>
    </row>
    <row r="208" spans="1:6" ht="18.75" customHeight="1">
      <c r="A208" s="368">
        <v>205</v>
      </c>
      <c r="B208" s="361" t="s">
        <v>758</v>
      </c>
      <c r="C208" s="383" t="s">
        <v>399</v>
      </c>
      <c r="D208" s="384">
        <v>0</v>
      </c>
      <c r="E208" s="384">
        <v>75020</v>
      </c>
      <c r="F208" s="384">
        <v>6811241</v>
      </c>
    </row>
    <row r="209" spans="1:6" ht="18.75" customHeight="1">
      <c r="A209" s="373">
        <v>206</v>
      </c>
      <c r="B209" s="354" t="s">
        <v>759</v>
      </c>
      <c r="C209" s="385" t="s">
        <v>301</v>
      </c>
      <c r="D209" s="386">
        <v>50900</v>
      </c>
      <c r="E209" s="386">
        <v>0</v>
      </c>
      <c r="F209" s="386">
        <v>6862141</v>
      </c>
    </row>
    <row r="210" spans="1:6" ht="18.75" customHeight="1">
      <c r="A210" s="368">
        <v>207</v>
      </c>
      <c r="B210" s="361" t="s">
        <v>760</v>
      </c>
      <c r="C210" s="383" t="s">
        <v>301</v>
      </c>
      <c r="D210" s="384">
        <v>45200</v>
      </c>
      <c r="E210" s="384">
        <v>0</v>
      </c>
      <c r="F210" s="384">
        <v>6907341</v>
      </c>
    </row>
    <row r="211" spans="1:6" ht="18.75" customHeight="1">
      <c r="A211" s="373">
        <v>208</v>
      </c>
      <c r="B211" s="354" t="s">
        <v>761</v>
      </c>
      <c r="C211" s="385" t="s">
        <v>301</v>
      </c>
      <c r="D211" s="386">
        <v>42700</v>
      </c>
      <c r="E211" s="386">
        <v>0</v>
      </c>
      <c r="F211" s="386">
        <v>6950041</v>
      </c>
    </row>
    <row r="212" spans="1:6" ht="18.75" customHeight="1">
      <c r="A212" s="368">
        <v>209</v>
      </c>
      <c r="B212" s="361" t="s">
        <v>762</v>
      </c>
      <c r="C212" s="383" t="s">
        <v>301</v>
      </c>
      <c r="D212" s="384">
        <v>40600</v>
      </c>
      <c r="E212" s="384">
        <v>0</v>
      </c>
      <c r="F212" s="384">
        <v>6990641</v>
      </c>
    </row>
    <row r="213" spans="1:6" ht="18.75" customHeight="1">
      <c r="A213" s="373">
        <v>210</v>
      </c>
      <c r="B213" s="354" t="s">
        <v>763</v>
      </c>
      <c r="C213" s="385" t="s">
        <v>301</v>
      </c>
      <c r="D213" s="386">
        <v>54200</v>
      </c>
      <c r="E213" s="386">
        <v>0</v>
      </c>
      <c r="F213" s="386">
        <v>7044841</v>
      </c>
    </row>
    <row r="214" spans="1:6" ht="18.75" customHeight="1">
      <c r="A214" s="368">
        <v>211</v>
      </c>
      <c r="B214" s="361" t="s">
        <v>764</v>
      </c>
      <c r="C214" s="383" t="s">
        <v>400</v>
      </c>
      <c r="D214" s="384">
        <v>10000</v>
      </c>
      <c r="E214" s="384">
        <v>0</v>
      </c>
      <c r="F214" s="384">
        <v>7054841</v>
      </c>
    </row>
    <row r="215" spans="1:6" ht="18.75" customHeight="1">
      <c r="A215" s="373">
        <v>212</v>
      </c>
      <c r="B215" s="354" t="s">
        <v>765</v>
      </c>
      <c r="C215" s="385" t="s">
        <v>400</v>
      </c>
      <c r="D215" s="386">
        <v>10000</v>
      </c>
      <c r="E215" s="386">
        <v>0</v>
      </c>
      <c r="F215" s="386">
        <v>7064841</v>
      </c>
    </row>
    <row r="216" spans="1:6" ht="18.75" customHeight="1">
      <c r="A216" s="368">
        <v>213</v>
      </c>
      <c r="B216" s="361" t="s">
        <v>766</v>
      </c>
      <c r="C216" s="383" t="s">
        <v>301</v>
      </c>
      <c r="D216" s="384">
        <v>31100</v>
      </c>
      <c r="E216" s="384">
        <v>0</v>
      </c>
      <c r="F216" s="384">
        <v>7095941</v>
      </c>
    </row>
    <row r="217" spans="1:6" ht="18.75" customHeight="1">
      <c r="A217" s="373">
        <v>214</v>
      </c>
      <c r="B217" s="354" t="s">
        <v>767</v>
      </c>
      <c r="C217" s="385" t="s">
        <v>301</v>
      </c>
      <c r="D217" s="386">
        <v>44400</v>
      </c>
      <c r="E217" s="386">
        <v>0</v>
      </c>
      <c r="F217" s="386">
        <v>7140341</v>
      </c>
    </row>
    <row r="218" spans="1:6" ht="18.75" customHeight="1">
      <c r="A218" s="368">
        <v>215</v>
      </c>
      <c r="B218" s="361" t="s">
        <v>768</v>
      </c>
      <c r="C218" s="383" t="s">
        <v>301</v>
      </c>
      <c r="D218" s="384">
        <v>47900</v>
      </c>
      <c r="E218" s="384">
        <v>0</v>
      </c>
      <c r="F218" s="384">
        <v>7188241</v>
      </c>
    </row>
    <row r="219" spans="1:6" ht="18.75" customHeight="1">
      <c r="A219" s="373">
        <v>216</v>
      </c>
      <c r="B219" s="354" t="s">
        <v>769</v>
      </c>
      <c r="C219" s="385" t="s">
        <v>401</v>
      </c>
      <c r="D219" s="386">
        <v>10835060</v>
      </c>
      <c r="E219" s="386">
        <v>0</v>
      </c>
      <c r="F219" s="386">
        <v>18023301</v>
      </c>
    </row>
    <row r="220" spans="1:6" ht="18.75" customHeight="1">
      <c r="A220" s="368">
        <v>217</v>
      </c>
      <c r="B220" s="361" t="s">
        <v>770</v>
      </c>
      <c r="C220" s="383" t="s">
        <v>402</v>
      </c>
      <c r="D220" s="384">
        <v>6428720</v>
      </c>
      <c r="E220" s="384">
        <v>0</v>
      </c>
      <c r="F220" s="384">
        <v>24452021</v>
      </c>
    </row>
    <row r="221" spans="1:6" ht="18.75" customHeight="1">
      <c r="A221" s="373">
        <v>218</v>
      </c>
      <c r="B221" s="354" t="s">
        <v>771</v>
      </c>
      <c r="C221" s="385" t="s">
        <v>340</v>
      </c>
      <c r="D221" s="386">
        <v>120000</v>
      </c>
      <c r="E221" s="386">
        <v>0</v>
      </c>
      <c r="F221" s="386">
        <v>24572021</v>
      </c>
    </row>
    <row r="222" spans="1:6" ht="18.75" customHeight="1">
      <c r="A222" s="368">
        <v>219</v>
      </c>
      <c r="B222" s="361" t="s">
        <v>772</v>
      </c>
      <c r="C222" s="383" t="s">
        <v>403</v>
      </c>
      <c r="D222" s="384">
        <v>0</v>
      </c>
      <c r="E222" s="384">
        <v>150000</v>
      </c>
      <c r="F222" s="384">
        <v>24422021</v>
      </c>
    </row>
    <row r="223" spans="1:6" ht="18.75" customHeight="1">
      <c r="A223" s="373">
        <v>220</v>
      </c>
      <c r="B223" s="354" t="s">
        <v>773</v>
      </c>
      <c r="C223" s="385" t="s">
        <v>404</v>
      </c>
      <c r="D223" s="386">
        <v>0</v>
      </c>
      <c r="E223" s="386">
        <v>2260000</v>
      </c>
      <c r="F223" s="386">
        <v>22162021</v>
      </c>
    </row>
    <row r="224" spans="1:6" ht="18.75" customHeight="1">
      <c r="A224" s="368">
        <v>221</v>
      </c>
      <c r="B224" s="361" t="s">
        <v>773</v>
      </c>
      <c r="C224" s="383" t="s">
        <v>286</v>
      </c>
      <c r="D224" s="384">
        <v>0</v>
      </c>
      <c r="E224" s="384">
        <v>60000</v>
      </c>
      <c r="F224" s="384">
        <v>22102021</v>
      </c>
    </row>
    <row r="225" spans="1:6" ht="18.75" customHeight="1">
      <c r="A225" s="373">
        <v>222</v>
      </c>
      <c r="B225" s="354" t="s">
        <v>774</v>
      </c>
      <c r="C225" s="385" t="s">
        <v>405</v>
      </c>
      <c r="D225" s="386">
        <v>0</v>
      </c>
      <c r="E225" s="386">
        <v>243620</v>
      </c>
      <c r="F225" s="386">
        <v>21858401</v>
      </c>
    </row>
    <row r="226" spans="1:6" ht="18.75" customHeight="1">
      <c r="A226" s="368">
        <v>223</v>
      </c>
      <c r="B226" s="361" t="s">
        <v>775</v>
      </c>
      <c r="C226" s="383" t="s">
        <v>406</v>
      </c>
      <c r="D226" s="384">
        <v>0</v>
      </c>
      <c r="E226" s="384">
        <v>209028</v>
      </c>
      <c r="F226" s="384">
        <v>21649373</v>
      </c>
    </row>
    <row r="227" spans="1:6" ht="18.75" customHeight="1">
      <c r="A227" s="373">
        <v>224</v>
      </c>
      <c r="B227" s="354" t="s">
        <v>776</v>
      </c>
      <c r="C227" s="385" t="s">
        <v>407</v>
      </c>
      <c r="D227" s="386">
        <v>0</v>
      </c>
      <c r="E227" s="386">
        <v>1563850</v>
      </c>
      <c r="F227" s="386">
        <v>20085523</v>
      </c>
    </row>
    <row r="228" spans="1:6" ht="18.75" customHeight="1">
      <c r="A228" s="368">
        <v>225</v>
      </c>
      <c r="B228" s="361" t="s">
        <v>777</v>
      </c>
      <c r="C228" s="383" t="s">
        <v>408</v>
      </c>
      <c r="D228" s="384">
        <v>0</v>
      </c>
      <c r="E228" s="384">
        <v>167730</v>
      </c>
      <c r="F228" s="384">
        <v>19917793</v>
      </c>
    </row>
    <row r="229" spans="1:6" ht="18.75" customHeight="1">
      <c r="A229" s="373">
        <v>226</v>
      </c>
      <c r="B229" s="354" t="s">
        <v>778</v>
      </c>
      <c r="C229" s="385" t="s">
        <v>409</v>
      </c>
      <c r="D229" s="386">
        <v>0</v>
      </c>
      <c r="E229" s="386">
        <v>179197</v>
      </c>
      <c r="F229" s="386">
        <v>19738596</v>
      </c>
    </row>
    <row r="230" spans="1:6" ht="18.75" customHeight="1">
      <c r="A230" s="368">
        <v>227</v>
      </c>
      <c r="B230" s="361" t="s">
        <v>779</v>
      </c>
      <c r="C230" s="383" t="s">
        <v>410</v>
      </c>
      <c r="D230" s="384">
        <v>0</v>
      </c>
      <c r="E230" s="384">
        <v>440500</v>
      </c>
      <c r="F230" s="384">
        <v>19298096</v>
      </c>
    </row>
    <row r="231" spans="1:6" ht="18.75" customHeight="1">
      <c r="A231" s="373">
        <v>228</v>
      </c>
      <c r="B231" s="354" t="s">
        <v>780</v>
      </c>
      <c r="C231" s="385" t="s">
        <v>411</v>
      </c>
      <c r="D231" s="386">
        <v>0</v>
      </c>
      <c r="E231" s="386">
        <v>22650</v>
      </c>
      <c r="F231" s="386">
        <v>19275446</v>
      </c>
    </row>
    <row r="232" spans="1:6" ht="18.75" customHeight="1">
      <c r="A232" s="368">
        <v>229</v>
      </c>
      <c r="B232" s="361" t="s">
        <v>781</v>
      </c>
      <c r="C232" s="383" t="s">
        <v>412</v>
      </c>
      <c r="D232" s="384">
        <v>32500</v>
      </c>
      <c r="E232" s="384">
        <v>0</v>
      </c>
      <c r="F232" s="384">
        <v>19307946</v>
      </c>
    </row>
    <row r="233" spans="1:6" ht="18.75" customHeight="1">
      <c r="A233" s="373">
        <v>230</v>
      </c>
      <c r="B233" s="354" t="s">
        <v>782</v>
      </c>
      <c r="C233" s="385" t="s">
        <v>400</v>
      </c>
      <c r="D233" s="386">
        <v>10000</v>
      </c>
      <c r="E233" s="386">
        <v>0</v>
      </c>
      <c r="F233" s="386">
        <v>19317946</v>
      </c>
    </row>
    <row r="234" spans="1:6" ht="18.75" customHeight="1">
      <c r="A234" s="368">
        <v>231</v>
      </c>
      <c r="B234" s="361" t="s">
        <v>783</v>
      </c>
      <c r="C234" s="383" t="s">
        <v>413</v>
      </c>
      <c r="D234" s="384">
        <v>200000</v>
      </c>
      <c r="E234" s="384">
        <v>0</v>
      </c>
      <c r="F234" s="384">
        <v>19517946</v>
      </c>
    </row>
    <row r="235" spans="1:6" ht="18.75" customHeight="1">
      <c r="A235" s="373">
        <v>232</v>
      </c>
      <c r="B235" s="354"/>
      <c r="C235" s="369" t="s">
        <v>567</v>
      </c>
      <c r="D235" s="382">
        <v>18003280</v>
      </c>
      <c r="E235" s="382">
        <v>5460795</v>
      </c>
      <c r="F235" s="382">
        <v>12542485</v>
      </c>
    </row>
    <row r="236" spans="1:6" ht="18.75" customHeight="1">
      <c r="A236" s="368">
        <v>233</v>
      </c>
      <c r="B236" s="361" t="s">
        <v>784</v>
      </c>
      <c r="C236" s="383" t="s">
        <v>414</v>
      </c>
      <c r="D236" s="384">
        <v>72500</v>
      </c>
      <c r="E236" s="384">
        <v>0</v>
      </c>
      <c r="F236" s="384">
        <v>19590446</v>
      </c>
    </row>
    <row r="237" spans="1:6" ht="18.75" customHeight="1">
      <c r="A237" s="373">
        <v>234</v>
      </c>
      <c r="B237" s="354" t="s">
        <v>785</v>
      </c>
      <c r="C237" s="385" t="s">
        <v>415</v>
      </c>
      <c r="D237" s="386">
        <v>34600</v>
      </c>
      <c r="E237" s="386">
        <v>0</v>
      </c>
      <c r="F237" s="386">
        <v>19625046</v>
      </c>
    </row>
    <row r="238" spans="1:6" ht="18.75" customHeight="1">
      <c r="A238" s="368">
        <v>235</v>
      </c>
      <c r="B238" s="361" t="s">
        <v>786</v>
      </c>
      <c r="C238" s="383" t="s">
        <v>416</v>
      </c>
      <c r="D238" s="384">
        <v>66100</v>
      </c>
      <c r="E238" s="384">
        <v>0</v>
      </c>
      <c r="F238" s="384">
        <v>19691146</v>
      </c>
    </row>
    <row r="239" spans="1:6" ht="18.75" customHeight="1">
      <c r="A239" s="373">
        <v>236</v>
      </c>
      <c r="B239" s="354" t="s">
        <v>787</v>
      </c>
      <c r="C239" s="385" t="s">
        <v>417</v>
      </c>
      <c r="D239" s="386">
        <v>0</v>
      </c>
      <c r="E239" s="386">
        <v>87010</v>
      </c>
      <c r="F239" s="386">
        <v>19604136</v>
      </c>
    </row>
    <row r="240" spans="1:6" ht="18.75" customHeight="1">
      <c r="A240" s="368">
        <v>237</v>
      </c>
      <c r="B240" s="361" t="s">
        <v>788</v>
      </c>
      <c r="C240" s="383" t="s">
        <v>418</v>
      </c>
      <c r="D240" s="384">
        <v>10000</v>
      </c>
      <c r="E240" s="384">
        <v>0</v>
      </c>
      <c r="F240" s="384">
        <v>19614136</v>
      </c>
    </row>
    <row r="241" spans="1:6" ht="18.75" customHeight="1">
      <c r="A241" s="373">
        <v>238</v>
      </c>
      <c r="B241" s="354" t="s">
        <v>789</v>
      </c>
      <c r="C241" s="385" t="s">
        <v>419</v>
      </c>
      <c r="D241" s="386">
        <v>0</v>
      </c>
      <c r="E241" s="386">
        <v>353000</v>
      </c>
      <c r="F241" s="386">
        <v>19261136</v>
      </c>
    </row>
    <row r="242" spans="1:6" ht="18.75" customHeight="1">
      <c r="A242" s="368">
        <v>239</v>
      </c>
      <c r="B242" s="361" t="s">
        <v>790</v>
      </c>
      <c r="C242" s="383" t="s">
        <v>420</v>
      </c>
      <c r="D242" s="384">
        <v>10000</v>
      </c>
      <c r="E242" s="384">
        <v>0</v>
      </c>
      <c r="F242" s="384">
        <v>19271136</v>
      </c>
    </row>
    <row r="243" spans="1:6" ht="18.75" customHeight="1">
      <c r="A243" s="373">
        <v>240</v>
      </c>
      <c r="B243" s="354" t="s">
        <v>791</v>
      </c>
      <c r="C243" s="385" t="s">
        <v>421</v>
      </c>
      <c r="D243" s="386">
        <v>0</v>
      </c>
      <c r="E243" s="386">
        <v>678000</v>
      </c>
      <c r="F243" s="386">
        <v>18593136</v>
      </c>
    </row>
    <row r="244" spans="1:6" ht="18.75" customHeight="1">
      <c r="A244" s="368">
        <v>241</v>
      </c>
      <c r="B244" s="361" t="s">
        <v>791</v>
      </c>
      <c r="C244" s="383" t="s">
        <v>286</v>
      </c>
      <c r="D244" s="384">
        <v>0</v>
      </c>
      <c r="E244" s="384">
        <v>18000</v>
      </c>
      <c r="F244" s="384">
        <v>18575136</v>
      </c>
    </row>
    <row r="245" spans="1:6" ht="18.75" customHeight="1">
      <c r="A245" s="373">
        <v>242</v>
      </c>
      <c r="B245" s="354" t="s">
        <v>792</v>
      </c>
      <c r="C245" s="385" t="s">
        <v>422</v>
      </c>
      <c r="D245" s="386">
        <v>0</v>
      </c>
      <c r="E245" s="386">
        <v>149140</v>
      </c>
      <c r="F245" s="386">
        <v>18425996</v>
      </c>
    </row>
    <row r="246" spans="1:6" ht="18.75" customHeight="1">
      <c r="A246" s="368">
        <v>243</v>
      </c>
      <c r="B246" s="361" t="s">
        <v>793</v>
      </c>
      <c r="C246" s="383" t="s">
        <v>423</v>
      </c>
      <c r="D246" s="384">
        <v>0</v>
      </c>
      <c r="E246" s="384">
        <v>62708</v>
      </c>
      <c r="F246" s="384">
        <v>18363288</v>
      </c>
    </row>
    <row r="247" spans="1:6" ht="18.75" customHeight="1">
      <c r="A247" s="373">
        <v>244</v>
      </c>
      <c r="B247" s="354" t="s">
        <v>794</v>
      </c>
      <c r="C247" s="385" t="s">
        <v>424</v>
      </c>
      <c r="D247" s="386">
        <v>0</v>
      </c>
      <c r="E247" s="386">
        <v>1042567</v>
      </c>
      <c r="F247" s="386">
        <v>17320721</v>
      </c>
    </row>
    <row r="248" spans="1:6" ht="18.75" customHeight="1">
      <c r="A248" s="368">
        <v>245</v>
      </c>
      <c r="B248" s="361" t="s">
        <v>795</v>
      </c>
      <c r="C248" s="383" t="s">
        <v>425</v>
      </c>
      <c r="D248" s="384">
        <v>0</v>
      </c>
      <c r="E248" s="384">
        <v>130570</v>
      </c>
      <c r="F248" s="384">
        <v>17190151</v>
      </c>
    </row>
    <row r="249" spans="1:6" ht="18.75" customHeight="1">
      <c r="A249" s="373">
        <v>246</v>
      </c>
      <c r="B249" s="354" t="s">
        <v>796</v>
      </c>
      <c r="C249" s="385" t="s">
        <v>426</v>
      </c>
      <c r="D249" s="386">
        <v>0</v>
      </c>
      <c r="E249" s="386">
        <v>94121</v>
      </c>
      <c r="F249" s="386">
        <v>17096030</v>
      </c>
    </row>
    <row r="250" spans="1:6" ht="18.75" customHeight="1">
      <c r="A250" s="368">
        <v>247</v>
      </c>
      <c r="B250" s="361" t="s">
        <v>797</v>
      </c>
      <c r="C250" s="383" t="s">
        <v>427</v>
      </c>
      <c r="D250" s="384">
        <v>0</v>
      </c>
      <c r="E250" s="384">
        <v>440500</v>
      </c>
      <c r="F250" s="384">
        <v>16655530</v>
      </c>
    </row>
    <row r="251" spans="1:6" ht="18.75" customHeight="1">
      <c r="A251" s="373">
        <v>248</v>
      </c>
      <c r="B251" s="354" t="s">
        <v>798</v>
      </c>
      <c r="C251" s="385" t="s">
        <v>428</v>
      </c>
      <c r="D251" s="386">
        <v>0</v>
      </c>
      <c r="E251" s="386">
        <v>16450</v>
      </c>
      <c r="F251" s="386">
        <v>16639080</v>
      </c>
    </row>
    <row r="252" spans="1:6" ht="18.75" customHeight="1">
      <c r="A252" s="368">
        <v>249</v>
      </c>
      <c r="B252" s="361" t="s">
        <v>799</v>
      </c>
      <c r="C252" s="383" t="s">
        <v>420</v>
      </c>
      <c r="D252" s="384">
        <v>10000</v>
      </c>
      <c r="E252" s="384">
        <v>0</v>
      </c>
      <c r="F252" s="384">
        <v>16649080</v>
      </c>
    </row>
    <row r="253" spans="1:6" ht="18.75" customHeight="1">
      <c r="A253" s="373">
        <v>250</v>
      </c>
      <c r="B253" s="354" t="s">
        <v>800</v>
      </c>
      <c r="C253" s="385" t="s">
        <v>429</v>
      </c>
      <c r="D253" s="386">
        <v>0</v>
      </c>
      <c r="E253" s="386">
        <v>13000</v>
      </c>
      <c r="F253" s="386">
        <v>16636080</v>
      </c>
    </row>
    <row r="254" spans="1:6" ht="18.75" customHeight="1">
      <c r="A254" s="368">
        <v>251</v>
      </c>
      <c r="B254" s="361" t="s">
        <v>801</v>
      </c>
      <c r="C254" s="383" t="s">
        <v>430</v>
      </c>
      <c r="D254" s="384">
        <v>41500</v>
      </c>
      <c r="E254" s="384">
        <v>0</v>
      </c>
      <c r="F254" s="384">
        <v>16677580</v>
      </c>
    </row>
    <row r="255" spans="1:6" ht="18.75" customHeight="1">
      <c r="A255" s="373">
        <v>252</v>
      </c>
      <c r="B255" s="354" t="s">
        <v>802</v>
      </c>
      <c r="C255" s="385" t="s">
        <v>431</v>
      </c>
      <c r="D255" s="386">
        <v>54300</v>
      </c>
      <c r="E255" s="386">
        <v>0</v>
      </c>
      <c r="F255" s="386">
        <v>16731880</v>
      </c>
    </row>
    <row r="256" spans="1:6" ht="18.75" customHeight="1">
      <c r="A256" s="368">
        <v>253</v>
      </c>
      <c r="B256" s="361" t="s">
        <v>803</v>
      </c>
      <c r="C256" s="383" t="s">
        <v>432</v>
      </c>
      <c r="D256" s="384">
        <v>72000</v>
      </c>
      <c r="E256" s="384">
        <v>0</v>
      </c>
      <c r="F256" s="384">
        <v>16803880</v>
      </c>
    </row>
    <row r="257" spans="1:6" ht="18.75" customHeight="1">
      <c r="A257" s="373">
        <v>254</v>
      </c>
      <c r="B257" s="354" t="s">
        <v>804</v>
      </c>
      <c r="C257" s="385" t="s">
        <v>433</v>
      </c>
      <c r="D257" s="386">
        <v>0</v>
      </c>
      <c r="E257" s="386">
        <v>27880</v>
      </c>
      <c r="F257" s="386">
        <v>16776000</v>
      </c>
    </row>
    <row r="258" spans="1:6" ht="18.75" customHeight="1">
      <c r="A258" s="368">
        <v>255</v>
      </c>
      <c r="B258" s="361" t="s">
        <v>805</v>
      </c>
      <c r="C258" s="383" t="s">
        <v>420</v>
      </c>
      <c r="D258" s="384">
        <v>200000</v>
      </c>
      <c r="E258" s="384">
        <v>0</v>
      </c>
      <c r="F258" s="384">
        <v>16976000</v>
      </c>
    </row>
    <row r="259" spans="1:6" ht="18.75" customHeight="1">
      <c r="A259" s="373">
        <v>256</v>
      </c>
      <c r="B259" s="354"/>
      <c r="C259" s="369" t="s">
        <v>567</v>
      </c>
      <c r="D259" s="382">
        <v>571000</v>
      </c>
      <c r="E259" s="382">
        <v>3112946</v>
      </c>
      <c r="F259" s="382">
        <v>-2541946</v>
      </c>
    </row>
    <row r="260" spans="1:6" ht="18.75" customHeight="1">
      <c r="A260" s="368">
        <v>257</v>
      </c>
      <c r="B260" s="361" t="s">
        <v>806</v>
      </c>
      <c r="C260" s="383" t="s">
        <v>434</v>
      </c>
      <c r="D260" s="384">
        <v>0</v>
      </c>
      <c r="E260" s="384">
        <v>77960</v>
      </c>
      <c r="F260" s="384">
        <v>16898040</v>
      </c>
    </row>
    <row r="261" spans="1:6" ht="18.75" customHeight="1">
      <c r="A261" s="373">
        <v>258</v>
      </c>
      <c r="B261" s="354" t="s">
        <v>807</v>
      </c>
      <c r="C261" s="385" t="s">
        <v>435</v>
      </c>
      <c r="D261" s="386">
        <v>10000</v>
      </c>
      <c r="E261" s="386">
        <v>0</v>
      </c>
      <c r="F261" s="386">
        <v>16908040</v>
      </c>
    </row>
    <row r="262" spans="1:6" ht="18.75" customHeight="1">
      <c r="A262" s="368">
        <v>259</v>
      </c>
      <c r="B262" s="361" t="s">
        <v>808</v>
      </c>
      <c r="C262" s="383" t="s">
        <v>436</v>
      </c>
      <c r="D262" s="384">
        <v>0</v>
      </c>
      <c r="E262" s="384">
        <v>20000</v>
      </c>
      <c r="F262" s="384">
        <v>16888040</v>
      </c>
    </row>
    <row r="263" spans="1:6" ht="18.75" customHeight="1">
      <c r="A263" s="373">
        <v>260</v>
      </c>
      <c r="B263" s="354" t="s">
        <v>809</v>
      </c>
      <c r="C263" s="385" t="s">
        <v>437</v>
      </c>
      <c r="D263" s="386">
        <v>0</v>
      </c>
      <c r="E263" s="386">
        <v>256000</v>
      </c>
      <c r="F263" s="386">
        <v>16632040</v>
      </c>
    </row>
    <row r="264" spans="1:6" ht="18.75" customHeight="1">
      <c r="A264" s="368">
        <v>261</v>
      </c>
      <c r="B264" s="361" t="s">
        <v>810</v>
      </c>
      <c r="C264" s="383" t="s">
        <v>438</v>
      </c>
      <c r="D264" s="384">
        <v>16000</v>
      </c>
      <c r="E264" s="384">
        <v>0</v>
      </c>
      <c r="F264" s="384">
        <v>16648040</v>
      </c>
    </row>
    <row r="265" spans="1:6" ht="18.75" customHeight="1">
      <c r="A265" s="373">
        <v>262</v>
      </c>
      <c r="B265" s="354" t="s">
        <v>811</v>
      </c>
      <c r="C265" s="385" t="s">
        <v>439</v>
      </c>
      <c r="D265" s="386">
        <v>30800</v>
      </c>
      <c r="E265" s="386">
        <v>0</v>
      </c>
      <c r="F265" s="386">
        <v>16678840</v>
      </c>
    </row>
    <row r="266" spans="1:6" ht="18.75" customHeight="1">
      <c r="A266" s="368">
        <v>263</v>
      </c>
      <c r="B266" s="361" t="s">
        <v>812</v>
      </c>
      <c r="C266" s="383" t="s">
        <v>440</v>
      </c>
      <c r="D266" s="384">
        <v>34400</v>
      </c>
      <c r="E266" s="384">
        <v>0</v>
      </c>
      <c r="F266" s="384">
        <v>16713240</v>
      </c>
    </row>
    <row r="267" spans="1:6" ht="18.75" customHeight="1">
      <c r="A267" s="373">
        <v>264</v>
      </c>
      <c r="B267" s="354" t="s">
        <v>813</v>
      </c>
      <c r="C267" s="385" t="s">
        <v>441</v>
      </c>
      <c r="D267" s="386">
        <v>42500</v>
      </c>
      <c r="E267" s="386">
        <v>0</v>
      </c>
      <c r="F267" s="386">
        <v>16755740</v>
      </c>
    </row>
    <row r="268" spans="1:6" ht="18.75" customHeight="1">
      <c r="A268" s="368">
        <v>265</v>
      </c>
      <c r="B268" s="361" t="s">
        <v>814</v>
      </c>
      <c r="C268" s="383" t="s">
        <v>442</v>
      </c>
      <c r="D268" s="384">
        <v>10000</v>
      </c>
      <c r="E268" s="384">
        <v>0</v>
      </c>
      <c r="F268" s="384">
        <v>16765740</v>
      </c>
    </row>
    <row r="269" spans="1:6" ht="18.75" customHeight="1">
      <c r="A269" s="373">
        <v>266</v>
      </c>
      <c r="B269" s="354" t="s">
        <v>815</v>
      </c>
      <c r="C269" s="385" t="s">
        <v>443</v>
      </c>
      <c r="D269" s="386">
        <v>0</v>
      </c>
      <c r="E269" s="386">
        <v>31000</v>
      </c>
      <c r="F269" s="386">
        <v>16734740</v>
      </c>
    </row>
    <row r="270" spans="1:6" ht="18.75" customHeight="1">
      <c r="A270" s="368">
        <v>267</v>
      </c>
      <c r="B270" s="361" t="s">
        <v>816</v>
      </c>
      <c r="C270" s="383" t="s">
        <v>444</v>
      </c>
      <c r="D270" s="384">
        <v>0</v>
      </c>
      <c r="E270" s="384">
        <v>10000</v>
      </c>
      <c r="F270" s="384">
        <v>16724740</v>
      </c>
    </row>
    <row r="271" spans="1:6" ht="18.75" customHeight="1">
      <c r="A271" s="373">
        <v>268</v>
      </c>
      <c r="B271" s="354" t="s">
        <v>817</v>
      </c>
      <c r="C271" s="385" t="s">
        <v>445</v>
      </c>
      <c r="D271" s="386">
        <v>0</v>
      </c>
      <c r="E271" s="386">
        <v>440000</v>
      </c>
      <c r="F271" s="386">
        <v>16284740</v>
      </c>
    </row>
    <row r="272" spans="1:6" ht="18.75" customHeight="1">
      <c r="A272" s="368">
        <v>269</v>
      </c>
      <c r="B272" s="361" t="s">
        <v>818</v>
      </c>
      <c r="C272" s="383" t="s">
        <v>446</v>
      </c>
      <c r="D272" s="384">
        <v>0</v>
      </c>
      <c r="E272" s="384">
        <v>2339000</v>
      </c>
      <c r="F272" s="384">
        <v>13945740</v>
      </c>
    </row>
    <row r="273" spans="1:6" ht="18.75" customHeight="1">
      <c r="A273" s="373">
        <v>270</v>
      </c>
      <c r="B273" s="354" t="s">
        <v>818</v>
      </c>
      <c r="C273" s="385" t="s">
        <v>286</v>
      </c>
      <c r="D273" s="386">
        <v>0</v>
      </c>
      <c r="E273" s="386">
        <v>120000</v>
      </c>
      <c r="F273" s="386">
        <v>13825740</v>
      </c>
    </row>
    <row r="274" spans="1:6" ht="18.75" customHeight="1">
      <c r="A274" s="368">
        <v>271</v>
      </c>
      <c r="B274" s="361" t="s">
        <v>818</v>
      </c>
      <c r="C274" s="383" t="s">
        <v>447</v>
      </c>
      <c r="D274" s="384">
        <v>0</v>
      </c>
      <c r="E274" s="384">
        <v>1430400</v>
      </c>
      <c r="F274" s="384">
        <v>12395340</v>
      </c>
    </row>
    <row r="275" spans="1:6" ht="18.75" customHeight="1">
      <c r="A275" s="373">
        <v>272</v>
      </c>
      <c r="B275" s="354" t="s">
        <v>819</v>
      </c>
      <c r="C275" s="385" t="s">
        <v>448</v>
      </c>
      <c r="D275" s="386">
        <v>0</v>
      </c>
      <c r="E275" s="386">
        <v>1563850</v>
      </c>
      <c r="F275" s="386">
        <v>10831490</v>
      </c>
    </row>
    <row r="276" spans="1:6" ht="18.75" customHeight="1">
      <c r="A276" s="368">
        <v>273</v>
      </c>
      <c r="B276" s="361" t="s">
        <v>819</v>
      </c>
      <c r="C276" s="383" t="s">
        <v>447</v>
      </c>
      <c r="D276" s="384">
        <v>0</v>
      </c>
      <c r="E276" s="384">
        <v>781925</v>
      </c>
      <c r="F276" s="384">
        <v>10049565</v>
      </c>
    </row>
    <row r="277" spans="1:6" ht="18.75" customHeight="1">
      <c r="A277" s="373">
        <v>274</v>
      </c>
      <c r="B277" s="354" t="s">
        <v>820</v>
      </c>
      <c r="C277" s="385" t="s">
        <v>449</v>
      </c>
      <c r="D277" s="386">
        <v>0</v>
      </c>
      <c r="E277" s="386">
        <v>261560</v>
      </c>
      <c r="F277" s="386">
        <v>9788005</v>
      </c>
    </row>
    <row r="278" spans="1:6" ht="18.75" customHeight="1">
      <c r="A278" s="368">
        <v>275</v>
      </c>
      <c r="B278" s="361" t="s">
        <v>821</v>
      </c>
      <c r="C278" s="383" t="s">
        <v>450</v>
      </c>
      <c r="D278" s="384">
        <v>0</v>
      </c>
      <c r="E278" s="384">
        <v>164530</v>
      </c>
      <c r="F278" s="384">
        <v>9623475</v>
      </c>
    </row>
    <row r="279" spans="1:6" ht="18.75" customHeight="1">
      <c r="A279" s="373">
        <v>276</v>
      </c>
      <c r="B279" s="354" t="s">
        <v>822</v>
      </c>
      <c r="C279" s="385" t="s">
        <v>451</v>
      </c>
      <c r="D279" s="386">
        <v>0</v>
      </c>
      <c r="E279" s="386">
        <v>324117</v>
      </c>
      <c r="F279" s="386">
        <v>9299358</v>
      </c>
    </row>
    <row r="280" spans="1:6" ht="18.75" customHeight="1">
      <c r="A280" s="368">
        <v>277</v>
      </c>
      <c r="B280" s="361" t="s">
        <v>823</v>
      </c>
      <c r="C280" s="383" t="s">
        <v>452</v>
      </c>
      <c r="D280" s="384">
        <v>0</v>
      </c>
      <c r="E280" s="384">
        <v>195481</v>
      </c>
      <c r="F280" s="384">
        <v>9103877</v>
      </c>
    </row>
    <row r="281" spans="1:6" ht="18.75" customHeight="1">
      <c r="A281" s="373">
        <v>278</v>
      </c>
      <c r="B281" s="354" t="s">
        <v>824</v>
      </c>
      <c r="C281" s="385" t="s">
        <v>453</v>
      </c>
      <c r="D281" s="386">
        <v>0</v>
      </c>
      <c r="E281" s="386">
        <v>40000</v>
      </c>
      <c r="F281" s="386">
        <v>9063877</v>
      </c>
    </row>
    <row r="282" spans="1:6" ht="18.75" customHeight="1">
      <c r="A282" s="368">
        <v>279</v>
      </c>
      <c r="B282" s="361" t="s">
        <v>825</v>
      </c>
      <c r="C282" s="383" t="s">
        <v>442</v>
      </c>
      <c r="D282" s="384">
        <v>10000</v>
      </c>
      <c r="E282" s="384">
        <v>0</v>
      </c>
      <c r="F282" s="384">
        <v>9073877</v>
      </c>
    </row>
    <row r="283" spans="1:6" ht="18.75" customHeight="1">
      <c r="A283" s="373">
        <v>280</v>
      </c>
      <c r="B283" s="354" t="s">
        <v>826</v>
      </c>
      <c r="C283" s="385" t="s">
        <v>454</v>
      </c>
      <c r="D283" s="386">
        <v>0</v>
      </c>
      <c r="E283" s="386">
        <v>1930</v>
      </c>
      <c r="F283" s="386">
        <v>9071947</v>
      </c>
    </row>
    <row r="284" spans="1:6" ht="18.75" customHeight="1">
      <c r="A284" s="368">
        <v>281</v>
      </c>
      <c r="B284" s="361" t="s">
        <v>827</v>
      </c>
      <c r="C284" s="383" t="s">
        <v>455</v>
      </c>
      <c r="D284" s="384">
        <v>0</v>
      </c>
      <c r="E284" s="384">
        <v>40000</v>
      </c>
      <c r="F284" s="384">
        <v>9031947</v>
      </c>
    </row>
    <row r="285" spans="1:6" ht="18.75" customHeight="1">
      <c r="A285" s="373">
        <v>282</v>
      </c>
      <c r="B285" s="354" t="s">
        <v>828</v>
      </c>
      <c r="C285" s="385" t="s">
        <v>456</v>
      </c>
      <c r="D285" s="386">
        <v>0</v>
      </c>
      <c r="E285" s="386">
        <v>11800</v>
      </c>
      <c r="F285" s="386">
        <v>9020147</v>
      </c>
    </row>
    <row r="286" spans="1:6" ht="18.75" customHeight="1">
      <c r="A286" s="368">
        <v>283</v>
      </c>
      <c r="B286" s="361" t="s">
        <v>829</v>
      </c>
      <c r="C286" s="383" t="s">
        <v>457</v>
      </c>
      <c r="D286" s="384">
        <v>143650</v>
      </c>
      <c r="E286" s="384">
        <v>0</v>
      </c>
      <c r="F286" s="384">
        <v>9163797</v>
      </c>
    </row>
    <row r="287" spans="1:6" ht="18.75" customHeight="1">
      <c r="A287" s="373">
        <v>284</v>
      </c>
      <c r="B287" s="354" t="s">
        <v>830</v>
      </c>
      <c r="C287" s="385" t="s">
        <v>458</v>
      </c>
      <c r="D287" s="386">
        <v>1040</v>
      </c>
      <c r="E287" s="386">
        <v>0</v>
      </c>
      <c r="F287" s="386">
        <v>9164837</v>
      </c>
    </row>
    <row r="288" spans="1:6" ht="18.75" customHeight="1">
      <c r="A288" s="368">
        <v>285</v>
      </c>
      <c r="B288" s="361" t="s">
        <v>831</v>
      </c>
      <c r="C288" s="383" t="s">
        <v>442</v>
      </c>
      <c r="D288" s="384">
        <v>200000</v>
      </c>
      <c r="E288" s="384">
        <v>0</v>
      </c>
      <c r="F288" s="384">
        <v>9364837</v>
      </c>
    </row>
    <row r="289" spans="1:6" ht="18.75" customHeight="1">
      <c r="A289" s="373">
        <v>286</v>
      </c>
      <c r="B289" s="354"/>
      <c r="C289" s="369" t="s">
        <v>567</v>
      </c>
      <c r="D289" s="382">
        <v>498390</v>
      </c>
      <c r="E289" s="382">
        <v>8109553</v>
      </c>
      <c r="F289" s="382">
        <v>-7611163</v>
      </c>
    </row>
    <row r="290" spans="1:6" ht="18.75" customHeight="1">
      <c r="A290" s="368">
        <v>287</v>
      </c>
      <c r="B290" s="361" t="s">
        <v>832</v>
      </c>
      <c r="C290" s="383" t="s">
        <v>459</v>
      </c>
      <c r="D290" s="384">
        <v>0</v>
      </c>
      <c r="E290" s="384">
        <v>40000</v>
      </c>
      <c r="F290" s="384">
        <v>9324837</v>
      </c>
    </row>
    <row r="291" spans="1:6" ht="18.75" customHeight="1">
      <c r="A291" s="373">
        <v>288</v>
      </c>
      <c r="B291" s="354" t="s">
        <v>833</v>
      </c>
      <c r="C291" s="385" t="s">
        <v>460</v>
      </c>
      <c r="D291" s="386">
        <v>10000</v>
      </c>
      <c r="E291" s="386">
        <v>0</v>
      </c>
      <c r="F291" s="386">
        <v>9334837</v>
      </c>
    </row>
    <row r="292" spans="1:6" ht="18.75" customHeight="1">
      <c r="A292" s="368">
        <v>289</v>
      </c>
      <c r="B292" s="361" t="s">
        <v>834</v>
      </c>
      <c r="C292" s="383" t="s">
        <v>461</v>
      </c>
      <c r="D292" s="384">
        <v>0</v>
      </c>
      <c r="E292" s="384">
        <v>40000</v>
      </c>
      <c r="F292" s="384">
        <v>9294837</v>
      </c>
    </row>
    <row r="293" spans="1:6" ht="18.75" customHeight="1">
      <c r="A293" s="373">
        <v>290</v>
      </c>
      <c r="B293" s="354" t="s">
        <v>835</v>
      </c>
      <c r="C293" s="385" t="s">
        <v>455</v>
      </c>
      <c r="D293" s="386">
        <v>0</v>
      </c>
      <c r="E293" s="386">
        <v>40000</v>
      </c>
      <c r="F293" s="386">
        <v>9254837</v>
      </c>
    </row>
    <row r="294" spans="1:6" ht="18.75" customHeight="1">
      <c r="A294" s="368">
        <v>291</v>
      </c>
      <c r="B294" s="361" t="s">
        <v>836</v>
      </c>
      <c r="C294" s="383" t="s">
        <v>462</v>
      </c>
      <c r="D294" s="384">
        <v>0</v>
      </c>
      <c r="E294" s="384">
        <v>28000</v>
      </c>
      <c r="F294" s="384">
        <v>9226837</v>
      </c>
    </row>
    <row r="295" spans="1:6" ht="18.75" customHeight="1">
      <c r="A295" s="373">
        <v>292</v>
      </c>
      <c r="B295" s="354" t="s">
        <v>837</v>
      </c>
      <c r="C295" s="385" t="s">
        <v>463</v>
      </c>
      <c r="D295" s="386">
        <v>0</v>
      </c>
      <c r="E295" s="386">
        <v>87010</v>
      </c>
      <c r="F295" s="386">
        <v>9139827</v>
      </c>
    </row>
    <row r="296" spans="1:6" ht="18.75" customHeight="1">
      <c r="A296" s="368">
        <v>293</v>
      </c>
      <c r="B296" s="361" t="s">
        <v>838</v>
      </c>
      <c r="C296" s="383" t="s">
        <v>464</v>
      </c>
      <c r="D296" s="384">
        <v>0</v>
      </c>
      <c r="E296" s="384">
        <v>-87010</v>
      </c>
      <c r="F296" s="384">
        <v>9226837</v>
      </c>
    </row>
    <row r="297" spans="1:6" ht="18.75" customHeight="1">
      <c r="A297" s="373">
        <v>294</v>
      </c>
      <c r="B297" s="354" t="s">
        <v>839</v>
      </c>
      <c r="C297" s="385" t="s">
        <v>465</v>
      </c>
      <c r="D297" s="386">
        <v>0</v>
      </c>
      <c r="E297" s="386">
        <v>43000</v>
      </c>
      <c r="F297" s="386">
        <v>9183837</v>
      </c>
    </row>
    <row r="298" spans="1:6" ht="18.75" customHeight="1">
      <c r="A298" s="368">
        <v>295</v>
      </c>
      <c r="B298" s="361" t="s">
        <v>840</v>
      </c>
      <c r="C298" s="383" t="s">
        <v>466</v>
      </c>
      <c r="D298" s="384">
        <v>0</v>
      </c>
      <c r="E298" s="384">
        <v>-43000</v>
      </c>
      <c r="F298" s="384">
        <v>9226837</v>
      </c>
    </row>
    <row r="299" spans="1:6" ht="18.75" customHeight="1">
      <c r="A299" s="373">
        <v>296</v>
      </c>
      <c r="B299" s="354" t="s">
        <v>841</v>
      </c>
      <c r="C299" s="385" t="s">
        <v>443</v>
      </c>
      <c r="D299" s="386">
        <v>0</v>
      </c>
      <c r="E299" s="386">
        <v>26000</v>
      </c>
      <c r="F299" s="386">
        <v>9200837</v>
      </c>
    </row>
    <row r="300" spans="1:6" ht="18.75" customHeight="1">
      <c r="A300" s="368">
        <v>297</v>
      </c>
      <c r="B300" s="361" t="s">
        <v>842</v>
      </c>
      <c r="C300" s="383" t="s">
        <v>467</v>
      </c>
      <c r="D300" s="384">
        <v>2080</v>
      </c>
      <c r="E300" s="384">
        <v>0</v>
      </c>
      <c r="F300" s="384">
        <v>9202917</v>
      </c>
    </row>
    <row r="301" spans="1:6" ht="18.75" customHeight="1">
      <c r="A301" s="373">
        <v>298</v>
      </c>
      <c r="B301" s="354" t="s">
        <v>843</v>
      </c>
      <c r="C301" s="385" t="s">
        <v>468</v>
      </c>
      <c r="D301" s="386">
        <v>0</v>
      </c>
      <c r="E301" s="386">
        <v>14290</v>
      </c>
      <c r="F301" s="386">
        <v>9188627</v>
      </c>
    </row>
    <row r="302" spans="1:6" ht="18.75" customHeight="1">
      <c r="A302" s="368">
        <v>299</v>
      </c>
      <c r="B302" s="361" t="s">
        <v>844</v>
      </c>
      <c r="C302" s="383" t="s">
        <v>469</v>
      </c>
      <c r="D302" s="384">
        <v>0</v>
      </c>
      <c r="E302" s="384">
        <v>40000</v>
      </c>
      <c r="F302" s="384">
        <v>9148627</v>
      </c>
    </row>
    <row r="303" spans="1:6" ht="18.75" customHeight="1">
      <c r="A303" s="373">
        <v>300</v>
      </c>
      <c r="B303" s="354" t="s">
        <v>845</v>
      </c>
      <c r="C303" s="385" t="s">
        <v>470</v>
      </c>
      <c r="D303" s="386">
        <v>0</v>
      </c>
      <c r="E303" s="386">
        <v>23000</v>
      </c>
      <c r="F303" s="386">
        <v>9125627</v>
      </c>
    </row>
    <row r="304" spans="1:6" ht="18.75" customHeight="1">
      <c r="A304" s="368">
        <v>301</v>
      </c>
      <c r="B304" s="361" t="s">
        <v>846</v>
      </c>
      <c r="C304" s="383" t="s">
        <v>460</v>
      </c>
      <c r="D304" s="384">
        <v>10000</v>
      </c>
      <c r="E304" s="384">
        <v>0</v>
      </c>
      <c r="F304" s="384">
        <v>9135627</v>
      </c>
    </row>
    <row r="305" spans="1:6" ht="18.75" customHeight="1">
      <c r="A305" s="373">
        <v>302</v>
      </c>
      <c r="B305" s="354" t="s">
        <v>847</v>
      </c>
      <c r="C305" s="385" t="s">
        <v>471</v>
      </c>
      <c r="D305" s="386">
        <v>0</v>
      </c>
      <c r="E305" s="386">
        <v>18000</v>
      </c>
      <c r="F305" s="386">
        <v>9117627</v>
      </c>
    </row>
    <row r="306" spans="1:6" ht="18.75" customHeight="1">
      <c r="A306" s="368">
        <v>303</v>
      </c>
      <c r="B306" s="361" t="s">
        <v>848</v>
      </c>
      <c r="C306" s="383" t="s">
        <v>472</v>
      </c>
      <c r="D306" s="384">
        <v>8106940</v>
      </c>
      <c r="E306" s="384">
        <v>0</v>
      </c>
      <c r="F306" s="384">
        <v>17224567</v>
      </c>
    </row>
    <row r="307" spans="1:6" ht="18.75" customHeight="1">
      <c r="A307" s="373">
        <v>304</v>
      </c>
      <c r="B307" s="354" t="s">
        <v>849</v>
      </c>
      <c r="C307" s="385" t="s">
        <v>472</v>
      </c>
      <c r="D307" s="386">
        <v>5571380</v>
      </c>
      <c r="E307" s="386">
        <v>0</v>
      </c>
      <c r="F307" s="386">
        <v>22795947</v>
      </c>
    </row>
    <row r="308" spans="1:6" ht="18.75" customHeight="1">
      <c r="A308" s="368">
        <v>305</v>
      </c>
      <c r="B308" s="361" t="s">
        <v>850</v>
      </c>
      <c r="C308" s="383" t="s">
        <v>473</v>
      </c>
      <c r="D308" s="384">
        <v>0</v>
      </c>
      <c r="E308" s="384">
        <v>440000</v>
      </c>
      <c r="F308" s="384">
        <v>22355947</v>
      </c>
    </row>
    <row r="309" spans="1:6" ht="18.75" customHeight="1">
      <c r="A309" s="373">
        <v>306</v>
      </c>
      <c r="B309" s="354" t="s">
        <v>851</v>
      </c>
      <c r="C309" s="385" t="s">
        <v>474</v>
      </c>
      <c r="D309" s="386">
        <v>0</v>
      </c>
      <c r="E309" s="386">
        <v>2339000</v>
      </c>
      <c r="F309" s="386">
        <v>20016947</v>
      </c>
    </row>
    <row r="310" spans="1:6" ht="18.75" customHeight="1">
      <c r="A310" s="368">
        <v>307</v>
      </c>
      <c r="B310" s="361" t="s">
        <v>851</v>
      </c>
      <c r="C310" s="383" t="s">
        <v>286</v>
      </c>
      <c r="D310" s="384">
        <v>0</v>
      </c>
      <c r="E310" s="384">
        <v>120000</v>
      </c>
      <c r="F310" s="384">
        <v>19896947</v>
      </c>
    </row>
    <row r="311" spans="1:6" ht="18.75" customHeight="1">
      <c r="A311" s="373">
        <v>308</v>
      </c>
      <c r="B311" s="354" t="s">
        <v>851</v>
      </c>
      <c r="C311" s="385" t="s">
        <v>475</v>
      </c>
      <c r="D311" s="386">
        <v>0</v>
      </c>
      <c r="E311" s="386">
        <v>-27000</v>
      </c>
      <c r="F311" s="386">
        <v>19923947</v>
      </c>
    </row>
    <row r="312" spans="1:6" ht="18.75" customHeight="1">
      <c r="A312" s="368">
        <v>309</v>
      </c>
      <c r="B312" s="361" t="s">
        <v>852</v>
      </c>
      <c r="C312" s="383" t="s">
        <v>476</v>
      </c>
      <c r="D312" s="384">
        <v>0</v>
      </c>
      <c r="E312" s="384">
        <v>261560</v>
      </c>
      <c r="F312" s="384">
        <v>19662387</v>
      </c>
    </row>
    <row r="313" spans="1:6" ht="18.75" customHeight="1">
      <c r="A313" s="373">
        <v>310</v>
      </c>
      <c r="B313" s="354" t="s">
        <v>853</v>
      </c>
      <c r="C313" s="385" t="s">
        <v>477</v>
      </c>
      <c r="D313" s="386">
        <v>0</v>
      </c>
      <c r="E313" s="386">
        <v>1563850</v>
      </c>
      <c r="F313" s="386">
        <v>18098537</v>
      </c>
    </row>
    <row r="314" spans="1:6" ht="18.75" customHeight="1">
      <c r="A314" s="368">
        <v>311</v>
      </c>
      <c r="B314" s="361" t="s">
        <v>854</v>
      </c>
      <c r="C314" s="383" t="s">
        <v>478</v>
      </c>
      <c r="D314" s="384">
        <v>0</v>
      </c>
      <c r="E314" s="384">
        <v>164530</v>
      </c>
      <c r="F314" s="384">
        <v>17934007</v>
      </c>
    </row>
    <row r="315" spans="1:6" ht="18.75" customHeight="1">
      <c r="A315" s="373">
        <v>312</v>
      </c>
      <c r="B315" s="354" t="s">
        <v>855</v>
      </c>
      <c r="C315" s="385" t="s">
        <v>479</v>
      </c>
      <c r="D315" s="386">
        <v>18500</v>
      </c>
      <c r="E315" s="386">
        <v>0</v>
      </c>
      <c r="F315" s="386">
        <v>17952507</v>
      </c>
    </row>
    <row r="316" spans="1:6" ht="18.75" customHeight="1">
      <c r="A316" s="368">
        <v>313</v>
      </c>
      <c r="B316" s="361" t="s">
        <v>855</v>
      </c>
      <c r="C316" s="383" t="s">
        <v>480</v>
      </c>
      <c r="D316" s="384">
        <v>27100</v>
      </c>
      <c r="E316" s="384">
        <v>0</v>
      </c>
      <c r="F316" s="384">
        <v>17979607</v>
      </c>
    </row>
    <row r="317" spans="1:6" ht="18.75" customHeight="1">
      <c r="A317" s="373">
        <v>314</v>
      </c>
      <c r="B317" s="354" t="s">
        <v>855</v>
      </c>
      <c r="C317" s="385" t="s">
        <v>481</v>
      </c>
      <c r="D317" s="386">
        <v>30200</v>
      </c>
      <c r="E317" s="386">
        <v>0</v>
      </c>
      <c r="F317" s="386">
        <v>18009807</v>
      </c>
    </row>
    <row r="318" spans="1:6" ht="18.75" customHeight="1">
      <c r="A318" s="368">
        <v>315</v>
      </c>
      <c r="B318" s="361" t="s">
        <v>855</v>
      </c>
      <c r="C318" s="383" t="s">
        <v>482</v>
      </c>
      <c r="D318" s="384">
        <v>9700</v>
      </c>
      <c r="E318" s="384">
        <v>0</v>
      </c>
      <c r="F318" s="384">
        <v>18019507</v>
      </c>
    </row>
    <row r="319" spans="1:6" ht="18.75" customHeight="1">
      <c r="A319" s="373">
        <v>316</v>
      </c>
      <c r="B319" s="354" t="s">
        <v>855</v>
      </c>
      <c r="C319" s="385" t="s">
        <v>483</v>
      </c>
      <c r="D319" s="386">
        <v>21400</v>
      </c>
      <c r="E319" s="386">
        <v>0</v>
      </c>
      <c r="F319" s="386">
        <v>18040907</v>
      </c>
    </row>
    <row r="320" spans="1:6" ht="18.75" customHeight="1">
      <c r="A320" s="368">
        <v>317</v>
      </c>
      <c r="B320" s="361" t="s">
        <v>855</v>
      </c>
      <c r="C320" s="383" t="s">
        <v>484</v>
      </c>
      <c r="D320" s="384">
        <v>23700</v>
      </c>
      <c r="E320" s="384">
        <v>0</v>
      </c>
      <c r="F320" s="384">
        <v>18064607</v>
      </c>
    </row>
    <row r="321" spans="1:6" ht="18.75" customHeight="1">
      <c r="A321" s="373">
        <v>318</v>
      </c>
      <c r="B321" s="354" t="s">
        <v>855</v>
      </c>
      <c r="C321" s="385" t="s">
        <v>485</v>
      </c>
      <c r="D321" s="386">
        <v>13400</v>
      </c>
      <c r="E321" s="386">
        <v>0</v>
      </c>
      <c r="F321" s="386">
        <v>18078007</v>
      </c>
    </row>
    <row r="322" spans="1:6" ht="18.75" customHeight="1">
      <c r="A322" s="368">
        <v>319</v>
      </c>
      <c r="B322" s="361" t="s">
        <v>856</v>
      </c>
      <c r="C322" s="383" t="s">
        <v>486</v>
      </c>
      <c r="D322" s="384">
        <v>0</v>
      </c>
      <c r="E322" s="384">
        <v>48890</v>
      </c>
      <c r="F322" s="384">
        <v>18029117</v>
      </c>
    </row>
    <row r="323" spans="1:6" ht="18.75" customHeight="1">
      <c r="A323" s="373">
        <v>320</v>
      </c>
      <c r="B323" s="354" t="s">
        <v>857</v>
      </c>
      <c r="C323" s="385" t="s">
        <v>487</v>
      </c>
      <c r="D323" s="386">
        <v>10000</v>
      </c>
      <c r="E323" s="386">
        <v>0</v>
      </c>
      <c r="F323" s="386">
        <v>18039117</v>
      </c>
    </row>
    <row r="324" spans="1:6" ht="18.75" customHeight="1">
      <c r="A324" s="368">
        <v>321</v>
      </c>
      <c r="B324" s="361" t="s">
        <v>858</v>
      </c>
      <c r="C324" s="383" t="s">
        <v>488</v>
      </c>
      <c r="D324" s="384">
        <v>0</v>
      </c>
      <c r="E324" s="384">
        <v>-1420</v>
      </c>
      <c r="F324" s="384">
        <v>18040537</v>
      </c>
    </row>
    <row r="325" spans="1:6" ht="18.75" customHeight="1">
      <c r="A325" s="373">
        <v>322</v>
      </c>
      <c r="B325" s="354" t="s">
        <v>859</v>
      </c>
      <c r="C325" s="385" t="s">
        <v>489</v>
      </c>
      <c r="D325" s="386">
        <v>0</v>
      </c>
      <c r="E325" s="386">
        <v>202667</v>
      </c>
      <c r="F325" s="386">
        <v>17837870</v>
      </c>
    </row>
    <row r="326" spans="1:6" ht="18.75" customHeight="1">
      <c r="A326" s="368">
        <v>323</v>
      </c>
      <c r="B326" s="361" t="s">
        <v>860</v>
      </c>
      <c r="C326" s="383" t="s">
        <v>490</v>
      </c>
      <c r="D326" s="384">
        <v>0</v>
      </c>
      <c r="E326" s="384">
        <v>130321</v>
      </c>
      <c r="F326" s="384">
        <v>17707549</v>
      </c>
    </row>
    <row r="327" spans="1:6" ht="18.75" customHeight="1">
      <c r="A327" s="373">
        <v>324</v>
      </c>
      <c r="B327" s="354" t="s">
        <v>861</v>
      </c>
      <c r="C327" s="385" t="s">
        <v>491</v>
      </c>
      <c r="D327" s="386">
        <v>0</v>
      </c>
      <c r="E327" s="386">
        <v>49500</v>
      </c>
      <c r="F327" s="386">
        <v>17658049</v>
      </c>
    </row>
    <row r="328" spans="1:6" ht="18.75" customHeight="1">
      <c r="A328" s="368">
        <v>325</v>
      </c>
      <c r="B328" s="361" t="s">
        <v>862</v>
      </c>
      <c r="C328" s="383" t="s">
        <v>492</v>
      </c>
      <c r="D328" s="384">
        <v>0</v>
      </c>
      <c r="E328" s="384">
        <v>40000</v>
      </c>
      <c r="F328" s="384">
        <v>17618049</v>
      </c>
    </row>
    <row r="329" spans="1:6" ht="18.75" customHeight="1">
      <c r="A329" s="373">
        <v>326</v>
      </c>
      <c r="B329" s="354" t="s">
        <v>863</v>
      </c>
      <c r="C329" s="385" t="s">
        <v>455</v>
      </c>
      <c r="D329" s="386">
        <v>0</v>
      </c>
      <c r="E329" s="386">
        <v>60000</v>
      </c>
      <c r="F329" s="386">
        <v>17558049</v>
      </c>
    </row>
    <row r="330" spans="1:6" ht="18.75" customHeight="1">
      <c r="A330" s="368">
        <v>327</v>
      </c>
      <c r="B330" s="361" t="s">
        <v>864</v>
      </c>
      <c r="C330" s="383" t="s">
        <v>487</v>
      </c>
      <c r="D330" s="384">
        <v>200000</v>
      </c>
      <c r="E330" s="384">
        <v>0</v>
      </c>
      <c r="F330" s="384">
        <v>17758049</v>
      </c>
    </row>
    <row r="331" spans="1:6" ht="18.75" customHeight="1">
      <c r="A331" s="373">
        <v>328</v>
      </c>
      <c r="B331" s="354"/>
      <c r="C331" s="369" t="s">
        <v>567</v>
      </c>
      <c r="D331" s="382">
        <v>14054400</v>
      </c>
      <c r="E331" s="382">
        <v>5661188</v>
      </c>
      <c r="F331" s="382">
        <v>8393212</v>
      </c>
    </row>
    <row r="332" spans="1:6" ht="18.75" customHeight="1">
      <c r="A332" s="368">
        <v>329</v>
      </c>
      <c r="B332" s="361" t="s">
        <v>865</v>
      </c>
      <c r="C332" s="383" t="s">
        <v>493</v>
      </c>
      <c r="D332" s="384">
        <v>0</v>
      </c>
      <c r="E332" s="384">
        <v>4400</v>
      </c>
      <c r="F332" s="384">
        <v>17753649</v>
      </c>
    </row>
    <row r="333" spans="1:6" ht="18.75" customHeight="1">
      <c r="A333" s="373">
        <v>330</v>
      </c>
      <c r="B333" s="354" t="s">
        <v>866</v>
      </c>
      <c r="C333" s="385" t="s">
        <v>443</v>
      </c>
      <c r="D333" s="386">
        <v>0</v>
      </c>
      <c r="E333" s="386">
        <v>24000</v>
      </c>
      <c r="F333" s="386">
        <v>17729649</v>
      </c>
    </row>
    <row r="334" spans="1:6" ht="18.75" customHeight="1">
      <c r="A334" s="368">
        <v>331</v>
      </c>
      <c r="B334" s="361" t="s">
        <v>867</v>
      </c>
      <c r="C334" s="383" t="s">
        <v>461</v>
      </c>
      <c r="D334" s="384">
        <v>0</v>
      </c>
      <c r="E334" s="384">
        <v>40000</v>
      </c>
      <c r="F334" s="384">
        <v>17689649</v>
      </c>
    </row>
    <row r="335" spans="1:6" ht="18.75" customHeight="1">
      <c r="A335" s="373">
        <v>332</v>
      </c>
      <c r="B335" s="354" t="s">
        <v>868</v>
      </c>
      <c r="C335" s="385" t="s">
        <v>443</v>
      </c>
      <c r="D335" s="386">
        <v>0</v>
      </c>
      <c r="E335" s="386">
        <v>18000</v>
      </c>
      <c r="F335" s="386">
        <v>17671649</v>
      </c>
    </row>
    <row r="336" spans="1:6" ht="18.75" customHeight="1">
      <c r="A336" s="368">
        <v>333</v>
      </c>
      <c r="B336" s="361" t="s">
        <v>869</v>
      </c>
      <c r="C336" s="383" t="s">
        <v>443</v>
      </c>
      <c r="D336" s="384">
        <v>0</v>
      </c>
      <c r="E336" s="384">
        <v>18000</v>
      </c>
      <c r="F336" s="384">
        <v>17653649</v>
      </c>
    </row>
    <row r="337" spans="1:6" ht="18.75" customHeight="1">
      <c r="A337" s="373">
        <v>334</v>
      </c>
      <c r="B337" s="354" t="s">
        <v>870</v>
      </c>
      <c r="C337" s="385" t="s">
        <v>494</v>
      </c>
      <c r="D337" s="386">
        <v>0</v>
      </c>
      <c r="E337" s="386">
        <v>60000</v>
      </c>
      <c r="F337" s="386">
        <v>17593649</v>
      </c>
    </row>
    <row r="338" spans="1:6" ht="18.75" customHeight="1">
      <c r="A338" s="368">
        <v>335</v>
      </c>
      <c r="B338" s="361" t="s">
        <v>871</v>
      </c>
      <c r="C338" s="383" t="s">
        <v>495</v>
      </c>
      <c r="D338" s="384">
        <v>0</v>
      </c>
      <c r="E338" s="384">
        <v>154670</v>
      </c>
      <c r="F338" s="384">
        <v>17438979</v>
      </c>
    </row>
    <row r="339" spans="1:6" ht="18.75" customHeight="1">
      <c r="A339" s="373">
        <v>336</v>
      </c>
      <c r="B339" s="354" t="s">
        <v>872</v>
      </c>
      <c r="C339" s="385" t="s">
        <v>461</v>
      </c>
      <c r="D339" s="386">
        <v>0</v>
      </c>
      <c r="E339" s="386">
        <v>40000</v>
      </c>
      <c r="F339" s="386">
        <v>17398979</v>
      </c>
    </row>
    <row r="340" spans="1:6" ht="18.75" customHeight="1">
      <c r="A340" s="368">
        <v>337</v>
      </c>
      <c r="B340" s="361" t="s">
        <v>873</v>
      </c>
      <c r="C340" s="383" t="s">
        <v>496</v>
      </c>
      <c r="D340" s="384">
        <v>10000</v>
      </c>
      <c r="E340" s="384">
        <v>0</v>
      </c>
      <c r="F340" s="384">
        <v>17408979</v>
      </c>
    </row>
    <row r="341" spans="1:6" ht="18.75" customHeight="1">
      <c r="A341" s="373">
        <v>338</v>
      </c>
      <c r="B341" s="354" t="s">
        <v>874</v>
      </c>
      <c r="C341" s="385" t="s">
        <v>497</v>
      </c>
      <c r="D341" s="386">
        <v>0</v>
      </c>
      <c r="E341" s="386">
        <v>39600</v>
      </c>
      <c r="F341" s="386">
        <v>17369379</v>
      </c>
    </row>
    <row r="342" spans="1:6" ht="18.75" customHeight="1">
      <c r="A342" s="368">
        <v>339</v>
      </c>
      <c r="B342" s="361" t="s">
        <v>875</v>
      </c>
      <c r="C342" s="383" t="s">
        <v>457</v>
      </c>
      <c r="D342" s="384">
        <v>149200</v>
      </c>
      <c r="E342" s="384">
        <v>0</v>
      </c>
      <c r="F342" s="384">
        <v>17518579</v>
      </c>
    </row>
    <row r="343" spans="1:6" ht="18.75" customHeight="1">
      <c r="A343" s="373">
        <v>340</v>
      </c>
      <c r="B343" s="354" t="s">
        <v>876</v>
      </c>
      <c r="C343" s="385" t="s">
        <v>455</v>
      </c>
      <c r="D343" s="386">
        <v>0</v>
      </c>
      <c r="E343" s="386">
        <v>60000</v>
      </c>
      <c r="F343" s="386">
        <v>17458579</v>
      </c>
    </row>
    <row r="344" spans="1:6" ht="18.75" customHeight="1">
      <c r="A344" s="368">
        <v>341</v>
      </c>
      <c r="B344" s="361" t="s">
        <v>877</v>
      </c>
      <c r="C344" s="383" t="s">
        <v>498</v>
      </c>
      <c r="D344" s="384">
        <v>0</v>
      </c>
      <c r="E344" s="384">
        <v>236000</v>
      </c>
      <c r="F344" s="384">
        <v>17222579</v>
      </c>
    </row>
    <row r="345" spans="1:6" ht="18.75" customHeight="1">
      <c r="A345" s="373">
        <v>342</v>
      </c>
      <c r="B345" s="354" t="s">
        <v>878</v>
      </c>
      <c r="C345" s="385" t="s">
        <v>461</v>
      </c>
      <c r="D345" s="386">
        <v>0</v>
      </c>
      <c r="E345" s="386">
        <v>40000</v>
      </c>
      <c r="F345" s="386">
        <v>17182579</v>
      </c>
    </row>
    <row r="346" spans="1:6" ht="18.75" customHeight="1">
      <c r="A346" s="368">
        <v>343</v>
      </c>
      <c r="B346" s="361" t="s">
        <v>879</v>
      </c>
      <c r="C346" s="383" t="s">
        <v>499</v>
      </c>
      <c r="D346" s="384">
        <v>0</v>
      </c>
      <c r="E346" s="384">
        <v>5000</v>
      </c>
      <c r="F346" s="384">
        <v>17177579</v>
      </c>
    </row>
    <row r="347" spans="1:6" ht="18.75" customHeight="1">
      <c r="A347" s="373">
        <v>344</v>
      </c>
      <c r="B347" s="354" t="s">
        <v>880</v>
      </c>
      <c r="C347" s="385" t="s">
        <v>500</v>
      </c>
      <c r="D347" s="386">
        <v>0</v>
      </c>
      <c r="E347" s="386">
        <v>7000</v>
      </c>
      <c r="F347" s="386">
        <v>17170579</v>
      </c>
    </row>
    <row r="348" spans="1:6" ht="18.75" customHeight="1">
      <c r="A348" s="368">
        <v>345</v>
      </c>
      <c r="B348" s="361" t="s">
        <v>881</v>
      </c>
      <c r="C348" s="383" t="s">
        <v>501</v>
      </c>
      <c r="D348" s="384">
        <v>0</v>
      </c>
      <c r="E348" s="384">
        <v>14290</v>
      </c>
      <c r="F348" s="384">
        <v>17156289</v>
      </c>
    </row>
    <row r="349" spans="1:6" ht="18.75" customHeight="1">
      <c r="A349" s="373">
        <v>346</v>
      </c>
      <c r="B349" s="354" t="s">
        <v>882</v>
      </c>
      <c r="C349" s="385" t="s">
        <v>496</v>
      </c>
      <c r="D349" s="386">
        <v>10000</v>
      </c>
      <c r="E349" s="386">
        <v>0</v>
      </c>
      <c r="F349" s="386">
        <v>17166289</v>
      </c>
    </row>
    <row r="350" spans="1:6" ht="18.75" customHeight="1">
      <c r="A350" s="368">
        <v>347</v>
      </c>
      <c r="B350" s="361" t="s">
        <v>883</v>
      </c>
      <c r="C350" s="383" t="s">
        <v>502</v>
      </c>
      <c r="D350" s="384">
        <v>0</v>
      </c>
      <c r="E350" s="384">
        <v>2339000</v>
      </c>
      <c r="F350" s="384">
        <v>14827289</v>
      </c>
    </row>
    <row r="351" spans="1:6" ht="18.75" customHeight="1">
      <c r="A351" s="373">
        <v>348</v>
      </c>
      <c r="B351" s="354" t="s">
        <v>883</v>
      </c>
      <c r="C351" s="385" t="s">
        <v>286</v>
      </c>
      <c r="D351" s="386">
        <v>0</v>
      </c>
      <c r="E351" s="386">
        <v>120000</v>
      </c>
      <c r="F351" s="386">
        <v>14707289</v>
      </c>
    </row>
    <row r="352" spans="1:6" ht="18.75" customHeight="1">
      <c r="A352" s="368">
        <v>349</v>
      </c>
      <c r="B352" s="361" t="s">
        <v>884</v>
      </c>
      <c r="C352" s="383" t="s">
        <v>503</v>
      </c>
      <c r="D352" s="384">
        <v>0</v>
      </c>
      <c r="E352" s="384">
        <v>261560</v>
      </c>
      <c r="F352" s="384">
        <v>14445729</v>
      </c>
    </row>
    <row r="353" spans="1:6" ht="18.75" customHeight="1">
      <c r="A353" s="373">
        <v>350</v>
      </c>
      <c r="B353" s="354" t="s">
        <v>885</v>
      </c>
      <c r="C353" s="385" t="s">
        <v>504</v>
      </c>
      <c r="D353" s="386">
        <v>0</v>
      </c>
      <c r="E353" s="386">
        <v>204917</v>
      </c>
      <c r="F353" s="386">
        <v>14240812</v>
      </c>
    </row>
    <row r="354" spans="1:6" ht="18.75" customHeight="1">
      <c r="A354" s="368">
        <v>351</v>
      </c>
      <c r="B354" s="361" t="s">
        <v>886</v>
      </c>
      <c r="C354" s="383" t="s">
        <v>505</v>
      </c>
      <c r="D354" s="384">
        <v>0</v>
      </c>
      <c r="E354" s="384">
        <v>1563850</v>
      </c>
      <c r="F354" s="384">
        <v>12676962</v>
      </c>
    </row>
    <row r="355" spans="1:6" ht="18.75" customHeight="1">
      <c r="A355" s="373">
        <v>352</v>
      </c>
      <c r="B355" s="354" t="s">
        <v>887</v>
      </c>
      <c r="C355" s="385" t="s">
        <v>506</v>
      </c>
      <c r="D355" s="386">
        <v>0</v>
      </c>
      <c r="E355" s="386">
        <v>164530</v>
      </c>
      <c r="F355" s="386">
        <v>12512432</v>
      </c>
    </row>
    <row r="356" spans="1:6" ht="18.75" customHeight="1">
      <c r="A356" s="368">
        <v>353</v>
      </c>
      <c r="B356" s="361" t="s">
        <v>888</v>
      </c>
      <c r="C356" s="383" t="s">
        <v>507</v>
      </c>
      <c r="D356" s="384">
        <v>0</v>
      </c>
      <c r="E356" s="384">
        <v>130321</v>
      </c>
      <c r="F356" s="384">
        <v>12382111</v>
      </c>
    </row>
    <row r="357" spans="1:6" ht="18.75" customHeight="1">
      <c r="A357" s="373">
        <v>354</v>
      </c>
      <c r="B357" s="354" t="s">
        <v>889</v>
      </c>
      <c r="C357" s="385" t="s">
        <v>508</v>
      </c>
      <c r="D357" s="386">
        <v>0</v>
      </c>
      <c r="E357" s="386">
        <v>440000</v>
      </c>
      <c r="F357" s="386">
        <v>11942111</v>
      </c>
    </row>
    <row r="358" spans="1:6" ht="18.75" customHeight="1">
      <c r="A358" s="368">
        <v>355</v>
      </c>
      <c r="B358" s="361" t="s">
        <v>890</v>
      </c>
      <c r="C358" s="383" t="s">
        <v>496</v>
      </c>
      <c r="D358" s="384">
        <v>10000</v>
      </c>
      <c r="E358" s="384">
        <v>0</v>
      </c>
      <c r="F358" s="384">
        <v>11952111</v>
      </c>
    </row>
    <row r="359" spans="1:6" ht="18.75" customHeight="1">
      <c r="A359" s="373">
        <v>356</v>
      </c>
      <c r="B359" s="354" t="s">
        <v>891</v>
      </c>
      <c r="C359" s="385" t="s">
        <v>461</v>
      </c>
      <c r="D359" s="386">
        <v>0</v>
      </c>
      <c r="E359" s="386">
        <v>40000</v>
      </c>
      <c r="F359" s="386">
        <v>11912111</v>
      </c>
    </row>
    <row r="360" spans="1:6" ht="18.75" customHeight="1">
      <c r="A360" s="368">
        <v>357</v>
      </c>
      <c r="B360" s="361" t="s">
        <v>892</v>
      </c>
      <c r="C360" s="383" t="s">
        <v>509</v>
      </c>
      <c r="D360" s="384">
        <v>0</v>
      </c>
      <c r="E360" s="384">
        <v>19550</v>
      </c>
      <c r="F360" s="384">
        <v>11892561</v>
      </c>
    </row>
    <row r="361" spans="1:6" ht="18.75" customHeight="1">
      <c r="A361" s="373">
        <v>358</v>
      </c>
      <c r="B361" s="354" t="s">
        <v>893</v>
      </c>
      <c r="C361" s="385" t="s">
        <v>496</v>
      </c>
      <c r="D361" s="386">
        <v>200000</v>
      </c>
      <c r="E361" s="386">
        <v>0</v>
      </c>
      <c r="F361" s="386">
        <v>12092561</v>
      </c>
    </row>
    <row r="362" spans="1:6" ht="18.75" customHeight="1">
      <c r="A362" s="368">
        <v>359</v>
      </c>
      <c r="B362" s="361"/>
      <c r="C362" s="374" t="s">
        <v>567</v>
      </c>
      <c r="D362" s="387">
        <v>379200</v>
      </c>
      <c r="E362" s="387">
        <v>6044688</v>
      </c>
      <c r="F362" s="387">
        <v>-5665488</v>
      </c>
    </row>
    <row r="363" spans="1:6" ht="18.75" customHeight="1">
      <c r="A363" s="373">
        <v>360</v>
      </c>
      <c r="B363" s="354" t="s">
        <v>894</v>
      </c>
      <c r="C363" s="385" t="s">
        <v>510</v>
      </c>
      <c r="D363" s="386">
        <v>0</v>
      </c>
      <c r="E363" s="386">
        <v>391810</v>
      </c>
      <c r="F363" s="386">
        <v>11700751</v>
      </c>
    </row>
    <row r="364" spans="1:6" ht="18.75" customHeight="1">
      <c r="A364" s="368">
        <v>361</v>
      </c>
      <c r="B364" s="361" t="s">
        <v>895</v>
      </c>
      <c r="C364" s="383" t="s">
        <v>511</v>
      </c>
      <c r="D364" s="384">
        <v>0</v>
      </c>
      <c r="E364" s="384">
        <v>16500</v>
      </c>
      <c r="F364" s="384">
        <v>11684251</v>
      </c>
    </row>
    <row r="365" spans="1:6" ht="18.75" customHeight="1">
      <c r="A365" s="373">
        <v>362</v>
      </c>
      <c r="B365" s="354" t="s">
        <v>895</v>
      </c>
      <c r="C365" s="385" t="s">
        <v>511</v>
      </c>
      <c r="D365" s="386">
        <v>0</v>
      </c>
      <c r="E365" s="386">
        <v>31240</v>
      </c>
      <c r="F365" s="386">
        <v>11653011</v>
      </c>
    </row>
    <row r="366" spans="1:6" ht="18.75" customHeight="1">
      <c r="A366" s="368">
        <v>363</v>
      </c>
      <c r="B366" s="361" t="s">
        <v>896</v>
      </c>
      <c r="C366" s="383" t="s">
        <v>457</v>
      </c>
      <c r="D366" s="384">
        <v>88000</v>
      </c>
      <c r="E366" s="384">
        <v>0</v>
      </c>
      <c r="F366" s="384">
        <v>11741011</v>
      </c>
    </row>
    <row r="367" spans="1:6" ht="18.75" customHeight="1">
      <c r="A367" s="373">
        <v>364</v>
      </c>
      <c r="B367" s="354" t="s">
        <v>897</v>
      </c>
      <c r="C367" s="385" t="s">
        <v>455</v>
      </c>
      <c r="D367" s="386">
        <v>0</v>
      </c>
      <c r="E367" s="386">
        <v>60000</v>
      </c>
      <c r="F367" s="386">
        <v>11681011</v>
      </c>
    </row>
    <row r="368" spans="1:6" ht="18.75" customHeight="1">
      <c r="A368" s="368">
        <v>365</v>
      </c>
      <c r="B368" s="361" t="s">
        <v>898</v>
      </c>
      <c r="C368" s="383" t="s">
        <v>461</v>
      </c>
      <c r="D368" s="384">
        <v>0</v>
      </c>
      <c r="E368" s="384">
        <v>40000</v>
      </c>
      <c r="F368" s="384">
        <v>11641011</v>
      </c>
    </row>
    <row r="369" spans="1:6" ht="18.75" customHeight="1">
      <c r="A369" s="373">
        <v>366</v>
      </c>
      <c r="B369" s="354" t="s">
        <v>899</v>
      </c>
      <c r="C369" s="385" t="s">
        <v>512</v>
      </c>
      <c r="D369" s="386">
        <v>0</v>
      </c>
      <c r="E369" s="386">
        <v>-27070</v>
      </c>
      <c r="F369" s="386">
        <v>11668081</v>
      </c>
    </row>
    <row r="370" spans="1:6" ht="18.75" customHeight="1">
      <c r="A370" s="368">
        <v>367</v>
      </c>
      <c r="B370" s="361" t="s">
        <v>900</v>
      </c>
      <c r="C370" s="383" t="s">
        <v>513</v>
      </c>
      <c r="D370" s="384">
        <v>0</v>
      </c>
      <c r="E370" s="384">
        <v>69350</v>
      </c>
      <c r="F370" s="384">
        <v>11598731</v>
      </c>
    </row>
    <row r="371" spans="1:6" ht="18.75" customHeight="1">
      <c r="A371" s="373">
        <v>368</v>
      </c>
      <c r="B371" s="354" t="s">
        <v>901</v>
      </c>
      <c r="C371" s="385" t="s">
        <v>461</v>
      </c>
      <c r="D371" s="386">
        <v>0</v>
      </c>
      <c r="E371" s="386">
        <v>40000</v>
      </c>
      <c r="F371" s="386">
        <v>11558731</v>
      </c>
    </row>
    <row r="372" spans="1:6" ht="18.75" customHeight="1">
      <c r="A372" s="368">
        <v>369</v>
      </c>
      <c r="B372" s="361" t="s">
        <v>902</v>
      </c>
      <c r="C372" s="383" t="s">
        <v>514</v>
      </c>
      <c r="D372" s="384">
        <v>0</v>
      </c>
      <c r="E372" s="384">
        <v>7700</v>
      </c>
      <c r="F372" s="384">
        <v>11551031</v>
      </c>
    </row>
    <row r="373" spans="1:6" ht="18.75" customHeight="1">
      <c r="A373" s="373">
        <v>370</v>
      </c>
      <c r="B373" s="354" t="s">
        <v>903</v>
      </c>
      <c r="C373" s="385" t="s">
        <v>515</v>
      </c>
      <c r="D373" s="386">
        <v>10000</v>
      </c>
      <c r="E373" s="386">
        <v>0</v>
      </c>
      <c r="F373" s="386">
        <v>11561031</v>
      </c>
    </row>
    <row r="374" spans="1:6" ht="18.75" customHeight="1">
      <c r="A374" s="368">
        <v>371</v>
      </c>
      <c r="B374" s="361" t="s">
        <v>904</v>
      </c>
      <c r="C374" s="383" t="s">
        <v>516</v>
      </c>
      <c r="D374" s="384">
        <v>0</v>
      </c>
      <c r="E374" s="384">
        <v>823090</v>
      </c>
      <c r="F374" s="384">
        <v>10737941</v>
      </c>
    </row>
    <row r="375" spans="1:6" ht="18.75" customHeight="1">
      <c r="A375" s="373">
        <v>372</v>
      </c>
      <c r="B375" s="354" t="s">
        <v>905</v>
      </c>
      <c r="C375" s="385" t="s">
        <v>517</v>
      </c>
      <c r="D375" s="386">
        <v>0</v>
      </c>
      <c r="E375" s="386">
        <v>40000</v>
      </c>
      <c r="F375" s="386">
        <v>10697941</v>
      </c>
    </row>
    <row r="376" spans="1:6" ht="18.75" customHeight="1">
      <c r="A376" s="368">
        <v>373</v>
      </c>
      <c r="B376" s="361" t="s">
        <v>906</v>
      </c>
      <c r="C376" s="383" t="s">
        <v>515</v>
      </c>
      <c r="D376" s="384">
        <v>10000</v>
      </c>
      <c r="E376" s="384">
        <v>0</v>
      </c>
      <c r="F376" s="384">
        <v>10707941</v>
      </c>
    </row>
    <row r="377" spans="1:6" ht="18.75" customHeight="1">
      <c r="A377" s="373">
        <v>374</v>
      </c>
      <c r="B377" s="354" t="s">
        <v>907</v>
      </c>
      <c r="C377" s="385" t="s">
        <v>518</v>
      </c>
      <c r="D377" s="386">
        <v>0</v>
      </c>
      <c r="E377" s="386">
        <v>54200</v>
      </c>
      <c r="F377" s="386">
        <v>10653741</v>
      </c>
    </row>
    <row r="378" spans="1:6" ht="18.75" customHeight="1">
      <c r="A378" s="368">
        <v>375</v>
      </c>
      <c r="B378" s="361" t="s">
        <v>908</v>
      </c>
      <c r="C378" s="383" t="s">
        <v>519</v>
      </c>
      <c r="D378" s="384">
        <v>0</v>
      </c>
      <c r="E378" s="384">
        <v>2600</v>
      </c>
      <c r="F378" s="384">
        <v>10651141</v>
      </c>
    </row>
    <row r="379" spans="1:6" ht="18.75" customHeight="1">
      <c r="A379" s="373">
        <v>376</v>
      </c>
      <c r="B379" s="354" t="s">
        <v>909</v>
      </c>
      <c r="C379" s="385" t="s">
        <v>520</v>
      </c>
      <c r="D379" s="386">
        <v>0</v>
      </c>
      <c r="E379" s="386">
        <v>14290</v>
      </c>
      <c r="F379" s="386">
        <v>10636851</v>
      </c>
    </row>
    <row r="380" spans="1:6" ht="18.75" customHeight="1">
      <c r="A380" s="368">
        <v>377</v>
      </c>
      <c r="B380" s="361" t="s">
        <v>910</v>
      </c>
      <c r="C380" s="383" t="s">
        <v>521</v>
      </c>
      <c r="D380" s="384">
        <v>0</v>
      </c>
      <c r="E380" s="384">
        <v>41250</v>
      </c>
      <c r="F380" s="384">
        <v>10595601</v>
      </c>
    </row>
    <row r="381" spans="1:6" ht="18.75" customHeight="1">
      <c r="A381" s="373">
        <v>378</v>
      </c>
      <c r="B381" s="354" t="s">
        <v>911</v>
      </c>
      <c r="C381" s="385" t="s">
        <v>522</v>
      </c>
      <c r="D381" s="386">
        <v>0</v>
      </c>
      <c r="E381" s="386">
        <v>2339000</v>
      </c>
      <c r="F381" s="386">
        <v>8256601</v>
      </c>
    </row>
    <row r="382" spans="1:6" ht="18.75" customHeight="1">
      <c r="A382" s="368">
        <v>379</v>
      </c>
      <c r="B382" s="361" t="s">
        <v>911</v>
      </c>
      <c r="C382" s="383" t="s">
        <v>286</v>
      </c>
      <c r="D382" s="384">
        <v>0</v>
      </c>
      <c r="E382" s="384">
        <v>120000</v>
      </c>
      <c r="F382" s="384">
        <v>8136601</v>
      </c>
    </row>
    <row r="383" spans="1:6" ht="18.75" customHeight="1">
      <c r="A383" s="373">
        <v>380</v>
      </c>
      <c r="B383" s="354" t="s">
        <v>912</v>
      </c>
      <c r="C383" s="385" t="s">
        <v>523</v>
      </c>
      <c r="D383" s="386">
        <v>0</v>
      </c>
      <c r="E383" s="386">
        <v>261560</v>
      </c>
      <c r="F383" s="386">
        <v>7875041</v>
      </c>
    </row>
    <row r="384" spans="1:6" ht="18.75" customHeight="1">
      <c r="A384" s="368">
        <v>381</v>
      </c>
      <c r="B384" s="361" t="s">
        <v>913</v>
      </c>
      <c r="C384" s="383" t="s">
        <v>524</v>
      </c>
      <c r="D384" s="384">
        <v>0</v>
      </c>
      <c r="E384" s="384">
        <v>204917</v>
      </c>
      <c r="F384" s="384">
        <v>7670124</v>
      </c>
    </row>
    <row r="385" spans="1:6" ht="18.75" customHeight="1">
      <c r="A385" s="373">
        <v>382</v>
      </c>
      <c r="B385" s="354" t="s">
        <v>914</v>
      </c>
      <c r="C385" s="385" t="s">
        <v>525</v>
      </c>
      <c r="D385" s="386">
        <v>0</v>
      </c>
      <c r="E385" s="386">
        <v>1563850</v>
      </c>
      <c r="F385" s="386">
        <v>6106274</v>
      </c>
    </row>
    <row r="386" spans="1:6" ht="18.75" customHeight="1">
      <c r="A386" s="368">
        <v>383</v>
      </c>
      <c r="B386" s="361" t="s">
        <v>915</v>
      </c>
      <c r="C386" s="383" t="s">
        <v>526</v>
      </c>
      <c r="D386" s="384">
        <v>0</v>
      </c>
      <c r="E386" s="384">
        <v>164530</v>
      </c>
      <c r="F386" s="384">
        <v>5941744</v>
      </c>
    </row>
    <row r="387" spans="1:6" ht="18.75" customHeight="1">
      <c r="A387" s="373">
        <v>384</v>
      </c>
      <c r="B387" s="354" t="s">
        <v>916</v>
      </c>
      <c r="C387" s="385" t="s">
        <v>527</v>
      </c>
      <c r="D387" s="386">
        <v>0</v>
      </c>
      <c r="E387" s="386">
        <v>130321</v>
      </c>
      <c r="F387" s="386">
        <v>5811423</v>
      </c>
    </row>
    <row r="388" spans="1:6" ht="18.75" customHeight="1">
      <c r="A388" s="368">
        <v>385</v>
      </c>
      <c r="B388" s="361" t="s">
        <v>917</v>
      </c>
      <c r="C388" s="383" t="s">
        <v>528</v>
      </c>
      <c r="D388" s="384">
        <v>0</v>
      </c>
      <c r="E388" s="384">
        <v>23048</v>
      </c>
      <c r="F388" s="384">
        <v>5788375</v>
      </c>
    </row>
    <row r="389" spans="1:6" ht="18.75" customHeight="1">
      <c r="A389" s="373">
        <v>386</v>
      </c>
      <c r="B389" s="354" t="s">
        <v>918</v>
      </c>
      <c r="C389" s="385" t="s">
        <v>528</v>
      </c>
      <c r="D389" s="386">
        <v>0</v>
      </c>
      <c r="E389" s="386">
        <v>416952</v>
      </c>
      <c r="F389" s="386">
        <v>5371423</v>
      </c>
    </row>
    <row r="390" spans="1:6" ht="18.75" customHeight="1">
      <c r="A390" s="368">
        <v>387</v>
      </c>
      <c r="B390" s="361" t="s">
        <v>919</v>
      </c>
      <c r="C390" s="383" t="s">
        <v>529</v>
      </c>
      <c r="D390" s="384">
        <v>0</v>
      </c>
      <c r="E390" s="384">
        <v>78740</v>
      </c>
      <c r="F390" s="384">
        <v>5292683</v>
      </c>
    </row>
    <row r="391" spans="1:6" ht="18.75" customHeight="1">
      <c r="A391" s="373">
        <v>388</v>
      </c>
      <c r="B391" s="354" t="s">
        <v>920</v>
      </c>
      <c r="C391" s="385" t="s">
        <v>530</v>
      </c>
      <c r="D391" s="386">
        <v>0</v>
      </c>
      <c r="E391" s="386">
        <v>43000</v>
      </c>
      <c r="F391" s="386">
        <v>5249683</v>
      </c>
    </row>
    <row r="392" spans="1:6" ht="18.75" customHeight="1">
      <c r="A392" s="368">
        <v>389</v>
      </c>
      <c r="B392" s="361" t="s">
        <v>921</v>
      </c>
      <c r="C392" s="383" t="s">
        <v>531</v>
      </c>
      <c r="D392" s="384">
        <v>2258</v>
      </c>
      <c r="E392" s="384">
        <v>0</v>
      </c>
      <c r="F392" s="384">
        <v>5251941</v>
      </c>
    </row>
    <row r="393" spans="1:6" ht="18.75" customHeight="1">
      <c r="A393" s="373">
        <v>390</v>
      </c>
      <c r="B393" s="354" t="s">
        <v>922</v>
      </c>
      <c r="C393" s="385" t="s">
        <v>531</v>
      </c>
      <c r="D393" s="386">
        <v>1346</v>
      </c>
      <c r="E393" s="386">
        <v>0</v>
      </c>
      <c r="F393" s="386">
        <v>5253287</v>
      </c>
    </row>
    <row r="394" spans="1:6" ht="18.75" customHeight="1">
      <c r="A394" s="368">
        <v>391</v>
      </c>
      <c r="B394" s="361" t="s">
        <v>923</v>
      </c>
      <c r="C394" s="383" t="s">
        <v>234</v>
      </c>
      <c r="D394" s="384">
        <v>2207</v>
      </c>
      <c r="E394" s="384">
        <v>0</v>
      </c>
      <c r="F394" s="384">
        <v>5255494</v>
      </c>
    </row>
    <row r="395" spans="1:6" ht="18.75" customHeight="1">
      <c r="A395" s="373">
        <v>392</v>
      </c>
      <c r="B395" s="354" t="s">
        <v>924</v>
      </c>
      <c r="C395" s="385" t="s">
        <v>234</v>
      </c>
      <c r="D395" s="386">
        <v>1147</v>
      </c>
      <c r="E395" s="386">
        <v>0</v>
      </c>
      <c r="F395" s="386">
        <v>5256641</v>
      </c>
    </row>
    <row r="396" spans="1:6" ht="18.75" customHeight="1">
      <c r="A396" s="368">
        <v>393</v>
      </c>
      <c r="B396" s="361" t="s">
        <v>925</v>
      </c>
      <c r="C396" s="383" t="s">
        <v>234</v>
      </c>
      <c r="D396" s="384">
        <v>52</v>
      </c>
      <c r="E396" s="384">
        <v>0</v>
      </c>
      <c r="F396" s="384">
        <v>5256693</v>
      </c>
    </row>
    <row r="397" spans="1:6" ht="18.75" customHeight="1">
      <c r="A397" s="373">
        <v>394</v>
      </c>
      <c r="B397" s="354" t="s">
        <v>926</v>
      </c>
      <c r="C397" s="385" t="s">
        <v>515</v>
      </c>
      <c r="D397" s="386">
        <v>10000</v>
      </c>
      <c r="E397" s="386">
        <v>0</v>
      </c>
      <c r="F397" s="386">
        <v>5266693</v>
      </c>
    </row>
    <row r="398" spans="1:6" ht="18.75" customHeight="1">
      <c r="A398" s="368">
        <v>395</v>
      </c>
      <c r="B398" s="361" t="s">
        <v>927</v>
      </c>
      <c r="C398" s="383" t="s">
        <v>532</v>
      </c>
      <c r="D398" s="384">
        <v>154000</v>
      </c>
      <c r="E398" s="384">
        <v>0</v>
      </c>
      <c r="F398" s="384">
        <v>5420693</v>
      </c>
    </row>
    <row r="399" spans="1:6" ht="18.75" customHeight="1">
      <c r="A399" s="373">
        <v>396</v>
      </c>
      <c r="B399" s="354" t="s">
        <v>928</v>
      </c>
      <c r="C399" s="385" t="s">
        <v>515</v>
      </c>
      <c r="D399" s="386">
        <v>200000</v>
      </c>
      <c r="E399" s="386">
        <v>0</v>
      </c>
      <c r="F399" s="386">
        <v>5620693</v>
      </c>
    </row>
    <row r="400" spans="1:6" ht="18.75" customHeight="1">
      <c r="A400" s="368">
        <v>397</v>
      </c>
      <c r="B400" s="361"/>
      <c r="C400" s="374" t="s">
        <v>567</v>
      </c>
      <c r="D400" s="387">
        <v>479010</v>
      </c>
      <c r="E400" s="387">
        <v>6950878</v>
      </c>
      <c r="F400" s="387">
        <v>-6471868</v>
      </c>
    </row>
    <row r="401" spans="1:6" ht="18.75" customHeight="1">
      <c r="A401" s="346"/>
      <c r="B401" s="346"/>
      <c r="C401" s="388" t="s">
        <v>929</v>
      </c>
      <c r="D401" s="389">
        <v>77379359</v>
      </c>
      <c r="E401" s="389">
        <v>71758666</v>
      </c>
      <c r="F401" s="389">
        <v>5620693</v>
      </c>
    </row>
  </sheetData>
  <mergeCells count="1">
    <mergeCell ref="A1:F1"/>
  </mergeCells>
  <phoneticPr fontId="3" type="noConversion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L27"/>
  <sheetViews>
    <sheetView workbookViewId="0">
      <selection activeCell="M13" sqref="M13"/>
    </sheetView>
  </sheetViews>
  <sheetFormatPr defaultColWidth="8.77734375" defaultRowHeight="24.95" customHeight="1"/>
  <cols>
    <col min="1" max="11" width="8.77734375" style="47" customWidth="1"/>
    <col min="12" max="12" width="8.77734375" style="48" customWidth="1"/>
    <col min="13" max="16384" width="8.77734375" style="47"/>
  </cols>
  <sheetData>
    <row r="1" spans="1:12" ht="24.95" customHeight="1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6"/>
    </row>
    <row r="2" spans="1:12" ht="24.95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6"/>
    </row>
    <row r="3" spans="1:12" ht="24.95" customHeight="1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6"/>
    </row>
    <row r="4" spans="1:12" ht="24.95" customHeight="1">
      <c r="A4" s="45"/>
      <c r="B4" s="597" t="s">
        <v>933</v>
      </c>
      <c r="C4" s="597"/>
      <c r="D4" s="597"/>
      <c r="E4" s="597"/>
      <c r="F4" s="597"/>
      <c r="G4" s="597"/>
      <c r="H4" s="597"/>
      <c r="I4" s="597"/>
      <c r="J4" s="597"/>
      <c r="K4" s="597"/>
      <c r="L4" s="597"/>
    </row>
    <row r="5" spans="1:12" ht="24.95" customHeight="1">
      <c r="A5" s="45"/>
      <c r="B5" s="597"/>
      <c r="C5" s="597"/>
      <c r="D5" s="597"/>
      <c r="E5" s="597"/>
      <c r="F5" s="597"/>
      <c r="G5" s="597"/>
      <c r="H5" s="597"/>
      <c r="I5" s="597"/>
      <c r="J5" s="597"/>
      <c r="K5" s="597"/>
      <c r="L5" s="597"/>
    </row>
    <row r="6" spans="1:12" ht="24.95" customHeight="1">
      <c r="A6" s="45"/>
      <c r="B6" s="597"/>
      <c r="C6" s="597"/>
      <c r="D6" s="597"/>
      <c r="E6" s="597"/>
      <c r="F6" s="597"/>
      <c r="G6" s="597"/>
      <c r="H6" s="597"/>
      <c r="I6" s="597"/>
      <c r="J6" s="597"/>
      <c r="K6" s="597"/>
      <c r="L6" s="597"/>
    </row>
    <row r="7" spans="1:12" ht="24.95" customHeight="1">
      <c r="A7" s="45"/>
      <c r="B7" s="597"/>
      <c r="C7" s="597"/>
      <c r="D7" s="597"/>
      <c r="E7" s="597"/>
      <c r="F7" s="597"/>
      <c r="G7" s="597"/>
      <c r="H7" s="597"/>
      <c r="I7" s="597"/>
      <c r="J7" s="597"/>
      <c r="K7" s="597"/>
      <c r="L7" s="597"/>
    </row>
    <row r="8" spans="1:12" ht="24.95" customHeight="1">
      <c r="A8" s="45"/>
      <c r="B8" s="45"/>
      <c r="C8" s="45"/>
      <c r="D8" s="45"/>
      <c r="E8" s="45"/>
      <c r="F8" s="45"/>
      <c r="G8" s="45"/>
      <c r="H8" s="45"/>
      <c r="I8" s="45"/>
      <c r="J8" s="45"/>
      <c r="K8" s="45"/>
      <c r="L8" s="46"/>
    </row>
    <row r="9" spans="1:12" ht="24.95" customHeight="1">
      <c r="A9" s="45"/>
      <c r="B9" s="45"/>
      <c r="C9" s="45"/>
      <c r="D9" s="45"/>
      <c r="E9" s="45"/>
      <c r="F9" s="45"/>
      <c r="G9" s="45"/>
      <c r="H9" s="45"/>
      <c r="I9" s="45"/>
      <c r="J9" s="45"/>
      <c r="K9" s="45"/>
      <c r="L9" s="46"/>
    </row>
    <row r="10" spans="1:12" ht="24.95" customHeight="1">
      <c r="A10" s="45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6"/>
    </row>
    <row r="11" spans="1:12" ht="24.95" customHeight="1">
      <c r="A11" s="45"/>
      <c r="B11" s="45"/>
      <c r="C11" s="45"/>
      <c r="D11" s="45"/>
      <c r="E11" s="45"/>
      <c r="F11" s="45"/>
      <c r="G11" s="52" t="s">
        <v>934</v>
      </c>
      <c r="H11" s="45"/>
      <c r="I11" s="45"/>
      <c r="J11" s="45"/>
      <c r="K11" s="45"/>
      <c r="L11" s="46"/>
    </row>
    <row r="12" spans="1:12" ht="24.95" customHeight="1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6"/>
    </row>
    <row r="13" spans="1:12" ht="24.95" customHeight="1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6"/>
    </row>
    <row r="14" spans="1:12" ht="24.95" customHeight="1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6"/>
    </row>
    <row r="15" spans="1:12" ht="24.95" customHeight="1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6"/>
    </row>
    <row r="16" spans="1:12" ht="24.95" customHeight="1">
      <c r="A16" s="45"/>
      <c r="B16" s="45"/>
      <c r="C16" s="49"/>
      <c r="D16" s="50"/>
      <c r="E16" s="598"/>
      <c r="F16" s="598"/>
      <c r="G16" s="598"/>
      <c r="H16" s="598"/>
      <c r="I16" s="598"/>
      <c r="J16" s="50"/>
      <c r="K16" s="45"/>
      <c r="L16" s="46"/>
    </row>
    <row r="17" spans="1:12" ht="24.95" customHeight="1">
      <c r="A17" s="45"/>
      <c r="B17" s="45"/>
      <c r="C17" s="45"/>
      <c r="D17" s="51"/>
      <c r="E17" s="599" t="s">
        <v>935</v>
      </c>
      <c r="F17" s="599"/>
      <c r="G17" s="599"/>
      <c r="H17" s="599"/>
      <c r="I17" s="599"/>
      <c r="J17" s="51"/>
      <c r="K17" s="45"/>
      <c r="L17" s="46"/>
    </row>
    <row r="18" spans="1:12" ht="24.95" customHeight="1">
      <c r="A18" s="45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6"/>
    </row>
    <row r="19" spans="1:12" ht="24.95" customHeight="1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6"/>
    </row>
    <row r="20" spans="1:12" s="53" customFormat="1" ht="24.95" customHeight="1">
      <c r="L20" s="54"/>
    </row>
    <row r="21" spans="1:12" s="53" customFormat="1" ht="24.95" customHeight="1">
      <c r="L21" s="54"/>
    </row>
    <row r="22" spans="1:12" s="53" customFormat="1" ht="24.95" customHeight="1">
      <c r="L22" s="54"/>
    </row>
    <row r="23" spans="1:12" s="53" customFormat="1" ht="24.95" customHeight="1">
      <c r="L23" s="54"/>
    </row>
    <row r="24" spans="1:12" s="53" customFormat="1" ht="24.95" customHeight="1">
      <c r="L24" s="54"/>
    </row>
    <row r="25" spans="1:12" s="53" customFormat="1" ht="24.95" customHeight="1">
      <c r="L25" s="54"/>
    </row>
    <row r="26" spans="1:12" s="53" customFormat="1" ht="24.95" customHeight="1">
      <c r="L26" s="54"/>
    </row>
    <row r="27" spans="1:12" s="53" customFormat="1" ht="24.95" customHeight="1">
      <c r="L27" s="54"/>
    </row>
  </sheetData>
  <mergeCells count="3">
    <mergeCell ref="B4:L7"/>
    <mergeCell ref="E16:I16"/>
    <mergeCell ref="E17:I17"/>
  </mergeCells>
  <phoneticPr fontId="3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L35"/>
  <sheetViews>
    <sheetView workbookViewId="0">
      <selection sqref="A1:XFD1048576"/>
    </sheetView>
  </sheetViews>
  <sheetFormatPr defaultRowHeight="13.5"/>
  <cols>
    <col min="1" max="1" width="7.44140625" style="392" customWidth="1"/>
    <col min="2" max="6" width="14.77734375" style="392" customWidth="1"/>
    <col min="7" max="7" width="11.21875" style="392" customWidth="1"/>
    <col min="8" max="8" width="33.109375" style="392" customWidth="1"/>
    <col min="9" max="16384" width="8.88671875" style="392"/>
  </cols>
  <sheetData>
    <row r="1" spans="1:12" s="84" customFormat="1" ht="10.5" customHeight="1"/>
    <row r="2" spans="1:12" s="84" customFormat="1" ht="54.75" customHeight="1">
      <c r="A2" s="607" t="s">
        <v>936</v>
      </c>
      <c r="B2" s="608"/>
      <c r="C2" s="608"/>
      <c r="D2" s="608"/>
      <c r="E2" s="608"/>
      <c r="F2" s="608"/>
      <c r="G2" s="608"/>
      <c r="H2" s="608"/>
      <c r="I2" s="83"/>
      <c r="J2" s="83"/>
      <c r="K2" s="83"/>
      <c r="L2" s="83"/>
    </row>
    <row r="3" spans="1:12" s="84" customFormat="1" ht="9.75" customHeight="1">
      <c r="K3" s="85"/>
    </row>
    <row r="4" spans="1:12" s="84" customFormat="1" ht="21.75" customHeight="1">
      <c r="A4" s="86" t="s">
        <v>937</v>
      </c>
      <c r="B4" s="86" t="s">
        <v>938</v>
      </c>
      <c r="C4" s="86"/>
      <c r="D4" s="86"/>
      <c r="E4" s="86"/>
      <c r="F4" s="86"/>
      <c r="G4" s="86"/>
      <c r="H4" s="86"/>
      <c r="I4" s="86"/>
      <c r="J4" s="87"/>
      <c r="K4" s="88"/>
    </row>
    <row r="5" spans="1:12" s="84" customFormat="1" ht="53.25" customHeight="1">
      <c r="A5" s="609" t="s">
        <v>939</v>
      </c>
      <c r="B5" s="609"/>
      <c r="C5" s="609"/>
      <c r="D5" s="609"/>
      <c r="E5" s="609"/>
      <c r="F5" s="609"/>
      <c r="G5" s="609"/>
      <c r="H5" s="609"/>
      <c r="I5" s="89"/>
      <c r="J5" s="89"/>
      <c r="K5" s="89"/>
    </row>
    <row r="6" spans="1:12" s="84" customFormat="1" ht="20.100000000000001" customHeight="1">
      <c r="A6" s="86" t="s">
        <v>940</v>
      </c>
      <c r="B6" s="86"/>
      <c r="C6" s="86"/>
      <c r="D6" s="86"/>
      <c r="E6" s="86"/>
      <c r="F6" s="86"/>
      <c r="G6" s="86"/>
      <c r="H6" s="86"/>
      <c r="I6" s="86"/>
      <c r="J6" s="87"/>
      <c r="K6" s="88"/>
    </row>
    <row r="7" spans="1:12" s="84" customFormat="1" ht="20.100000000000001" customHeight="1" thickBot="1">
      <c r="A7" s="86" t="s">
        <v>941</v>
      </c>
      <c r="B7" s="86"/>
      <c r="C7" s="86"/>
      <c r="D7" s="86"/>
      <c r="E7" s="86"/>
      <c r="F7" s="86"/>
      <c r="G7" s="86"/>
      <c r="H7" s="103" t="s">
        <v>942</v>
      </c>
      <c r="I7" s="86"/>
      <c r="J7" s="87"/>
      <c r="K7" s="88"/>
    </row>
    <row r="8" spans="1:12" s="84" customFormat="1" ht="16.5" customHeight="1">
      <c r="A8" s="87"/>
      <c r="B8" s="688" t="s">
        <v>943</v>
      </c>
      <c r="C8" s="689"/>
      <c r="D8" s="612" t="s">
        <v>944</v>
      </c>
      <c r="E8" s="613"/>
      <c r="F8" s="393" t="s">
        <v>945</v>
      </c>
      <c r="G8" s="605" t="s">
        <v>946</v>
      </c>
      <c r="H8" s="600" t="s">
        <v>947</v>
      </c>
      <c r="I8" s="87"/>
      <c r="J8" s="88"/>
    </row>
    <row r="9" spans="1:12" s="84" customFormat="1" ht="16.5" customHeight="1">
      <c r="A9" s="87"/>
      <c r="B9" s="411" t="s">
        <v>948</v>
      </c>
      <c r="C9" s="412" t="s">
        <v>949</v>
      </c>
      <c r="D9" s="412" t="s">
        <v>950</v>
      </c>
      <c r="E9" s="412" t="s">
        <v>951</v>
      </c>
      <c r="F9" s="391" t="s">
        <v>163</v>
      </c>
      <c r="G9" s="606"/>
      <c r="H9" s="687"/>
      <c r="I9" s="87"/>
      <c r="J9" s="88"/>
    </row>
    <row r="10" spans="1:12" s="84" customFormat="1" ht="15" customHeight="1">
      <c r="A10" s="87"/>
      <c r="B10" s="140" t="s">
        <v>952</v>
      </c>
      <c r="C10" s="137" t="s">
        <v>953</v>
      </c>
      <c r="D10" s="413">
        <v>85456000</v>
      </c>
      <c r="E10" s="413">
        <v>85456000</v>
      </c>
      <c r="F10" s="116">
        <f>E10-D10</f>
        <v>0</v>
      </c>
      <c r="G10" s="107">
        <f>(E10-D10)/D10</f>
        <v>0</v>
      </c>
      <c r="H10" s="414"/>
      <c r="I10" s="87"/>
      <c r="J10" s="88"/>
    </row>
    <row r="11" spans="1:12" s="84" customFormat="1" ht="15" customHeight="1">
      <c r="A11" s="87"/>
      <c r="B11" s="142" t="s">
        <v>954</v>
      </c>
      <c r="C11" s="138" t="s">
        <v>954</v>
      </c>
      <c r="D11" s="413">
        <v>1190000</v>
      </c>
      <c r="E11" s="413">
        <v>1190000</v>
      </c>
      <c r="F11" s="116">
        <f>E11-D11</f>
        <v>0</v>
      </c>
      <c r="G11" s="107">
        <f>(E11-D11)/D11</f>
        <v>0</v>
      </c>
      <c r="H11" s="151"/>
      <c r="I11" s="87"/>
      <c r="J11" s="88"/>
    </row>
    <row r="12" spans="1:12" s="84" customFormat="1" ht="15" customHeight="1" thickBot="1">
      <c r="A12" s="87"/>
      <c r="B12" s="144" t="s">
        <v>955</v>
      </c>
      <c r="C12" s="145"/>
      <c r="D12" s="415">
        <f>SUM(D10:D11)</f>
        <v>86646000</v>
      </c>
      <c r="E12" s="415">
        <f>SUM(E10:E11)</f>
        <v>86646000</v>
      </c>
      <c r="F12" s="147">
        <f>E12-D12</f>
        <v>0</v>
      </c>
      <c r="G12" s="152">
        <f>(E12-D12)/D12</f>
        <v>0</v>
      </c>
      <c r="H12" s="148"/>
      <c r="I12" s="87"/>
      <c r="J12" s="88"/>
    </row>
    <row r="13" spans="1:12" s="84" customFormat="1" ht="11.25" customHeight="1">
      <c r="A13" s="87"/>
      <c r="B13" s="109"/>
      <c r="C13" s="109"/>
      <c r="D13" s="109"/>
      <c r="E13" s="109"/>
      <c r="F13" s="109"/>
      <c r="G13" s="109"/>
      <c r="H13" s="109"/>
      <c r="I13" s="87"/>
      <c r="J13" s="87"/>
      <c r="K13" s="88"/>
    </row>
    <row r="14" spans="1:12" s="84" customFormat="1" ht="20.100000000000001" customHeight="1" thickBot="1">
      <c r="A14" s="87" t="s">
        <v>956</v>
      </c>
      <c r="B14" s="109"/>
      <c r="C14" s="109"/>
      <c r="D14" s="109"/>
      <c r="E14" s="109"/>
      <c r="F14" s="109"/>
      <c r="G14" s="109"/>
      <c r="H14" s="103" t="s">
        <v>957</v>
      </c>
      <c r="I14" s="87"/>
      <c r="J14" s="87"/>
      <c r="K14" s="88"/>
    </row>
    <row r="15" spans="1:12" s="84" customFormat="1" ht="16.5" customHeight="1">
      <c r="B15" s="685" t="s">
        <v>958</v>
      </c>
      <c r="C15" s="686"/>
      <c r="D15" s="604" t="s">
        <v>959</v>
      </c>
      <c r="E15" s="604"/>
      <c r="F15" s="390" t="s">
        <v>960</v>
      </c>
      <c r="G15" s="605" t="s">
        <v>961</v>
      </c>
      <c r="H15" s="600" t="s">
        <v>962</v>
      </c>
    </row>
    <row r="16" spans="1:12" s="84" customFormat="1" ht="16.5" customHeight="1">
      <c r="B16" s="411" t="s">
        <v>963</v>
      </c>
      <c r="C16" s="412" t="s">
        <v>964</v>
      </c>
      <c r="D16" s="139" t="s">
        <v>965</v>
      </c>
      <c r="E16" s="139" t="s">
        <v>966</v>
      </c>
      <c r="F16" s="391" t="s">
        <v>163</v>
      </c>
      <c r="G16" s="606"/>
      <c r="H16" s="687"/>
    </row>
    <row r="17" spans="1:8" s="84" customFormat="1" ht="15" customHeight="1">
      <c r="B17" s="140" t="s">
        <v>967</v>
      </c>
      <c r="C17" s="137" t="s">
        <v>968</v>
      </c>
      <c r="D17" s="416">
        <v>49595035</v>
      </c>
      <c r="E17" s="416">
        <v>49890665</v>
      </c>
      <c r="F17" s="116">
        <f t="shared" ref="F17:F22" si="0">E17-D17</f>
        <v>295630</v>
      </c>
      <c r="G17" s="107">
        <f t="shared" ref="G17:G22" si="1">(E17-D17)/D17</f>
        <v>5.9608789468542566E-3</v>
      </c>
      <c r="H17" s="151"/>
    </row>
    <row r="18" spans="1:8" s="84" customFormat="1" ht="15" customHeight="1">
      <c r="B18" s="140"/>
      <c r="C18" s="137" t="s">
        <v>969</v>
      </c>
      <c r="D18" s="416">
        <v>32957732</v>
      </c>
      <c r="E18" s="416">
        <v>32909328</v>
      </c>
      <c r="F18" s="116">
        <f t="shared" si="0"/>
        <v>-48404</v>
      </c>
      <c r="G18" s="107">
        <f t="shared" si="1"/>
        <v>-1.4686690212785273E-3</v>
      </c>
      <c r="H18" s="151"/>
    </row>
    <row r="19" spans="1:8" s="84" customFormat="1" ht="15" customHeight="1">
      <c r="B19" s="140" t="s">
        <v>970</v>
      </c>
      <c r="C19" s="137" t="s">
        <v>971</v>
      </c>
      <c r="D19" s="417">
        <v>500000</v>
      </c>
      <c r="E19" s="417">
        <v>419000</v>
      </c>
      <c r="F19" s="116">
        <f t="shared" si="0"/>
        <v>-81000</v>
      </c>
      <c r="G19" s="107">
        <f t="shared" si="1"/>
        <v>-0.16200000000000001</v>
      </c>
      <c r="H19" s="151"/>
    </row>
    <row r="20" spans="1:8" s="84" customFormat="1" ht="15" customHeight="1">
      <c r="B20" s="142" t="s">
        <v>972</v>
      </c>
      <c r="C20" s="138" t="s">
        <v>973</v>
      </c>
      <c r="D20" s="417">
        <v>3564233</v>
      </c>
      <c r="E20" s="417">
        <v>3398007</v>
      </c>
      <c r="F20" s="116">
        <f t="shared" si="0"/>
        <v>-166226</v>
      </c>
      <c r="G20" s="107">
        <f t="shared" si="1"/>
        <v>-4.6637242851407301E-2</v>
      </c>
      <c r="H20" s="151"/>
    </row>
    <row r="21" spans="1:8" s="84" customFormat="1" ht="15" customHeight="1">
      <c r="B21" s="142" t="s">
        <v>974</v>
      </c>
      <c r="C21" s="138" t="s">
        <v>974</v>
      </c>
      <c r="D21" s="417">
        <v>29000</v>
      </c>
      <c r="E21" s="417">
        <v>29000</v>
      </c>
      <c r="F21" s="116">
        <f t="shared" si="0"/>
        <v>0</v>
      </c>
      <c r="G21" s="107">
        <f t="shared" si="1"/>
        <v>0</v>
      </c>
      <c r="H21" s="151"/>
    </row>
    <row r="22" spans="1:8" s="84" customFormat="1" ht="15" customHeight="1" thickBot="1">
      <c r="B22" s="144" t="s">
        <v>975</v>
      </c>
      <c r="C22" s="145"/>
      <c r="D22" s="418">
        <f>SUM(D17:D21)</f>
        <v>86646000</v>
      </c>
      <c r="E22" s="418">
        <f>SUM(E17:E21)</f>
        <v>86646000</v>
      </c>
      <c r="F22" s="147">
        <f t="shared" si="0"/>
        <v>0</v>
      </c>
      <c r="G22" s="152">
        <f t="shared" si="1"/>
        <v>0</v>
      </c>
      <c r="H22" s="148"/>
    </row>
    <row r="23" spans="1:8" s="84" customFormat="1" ht="22.5">
      <c r="B23" s="84" ph="1"/>
      <c r="C23" s="84" ph="1"/>
    </row>
    <row r="24" spans="1:8" s="84" customFormat="1" ht="22.5">
      <c r="B24" s="84" ph="1"/>
      <c r="C24" s="84" ph="1"/>
    </row>
    <row r="25" spans="1:8" s="84" customFormat="1" ht="22.5">
      <c r="B25" s="84" ph="1"/>
      <c r="C25" s="84" ph="1"/>
    </row>
    <row r="26" spans="1:8" s="84" customFormat="1" ht="21.95" customHeight="1">
      <c r="A26" s="109" t="s">
        <v>976</v>
      </c>
      <c r="B26" s="109"/>
      <c r="C26" s="109"/>
      <c r="D26" s="109"/>
      <c r="E26" s="109"/>
      <c r="F26" s="109"/>
      <c r="G26" s="109"/>
      <c r="H26" s="109"/>
    </row>
    <row r="27" spans="1:8" s="84" customFormat="1" ht="21.95" customHeight="1">
      <c r="A27" s="109" t="s">
        <v>977</v>
      </c>
      <c r="B27" s="109"/>
      <c r="C27" s="109"/>
      <c r="D27" s="109"/>
      <c r="E27" s="109"/>
      <c r="F27" s="109"/>
      <c r="G27" s="109"/>
      <c r="H27" s="109"/>
    </row>
    <row r="28" spans="1:8" s="84" customFormat="1" ht="21.95" customHeight="1">
      <c r="A28" s="109" t="s">
        <v>978</v>
      </c>
      <c r="B28" s="109"/>
      <c r="C28" s="109"/>
      <c r="D28" s="109"/>
      <c r="E28" s="109"/>
      <c r="F28" s="109"/>
      <c r="G28" s="109"/>
      <c r="H28" s="109"/>
    </row>
    <row r="29" spans="1:8" s="84" customFormat="1" ht="21.95" customHeight="1">
      <c r="A29" s="109" t="s">
        <v>979</v>
      </c>
      <c r="B29" s="109"/>
      <c r="C29" s="109"/>
      <c r="D29" s="109"/>
      <c r="E29" s="109"/>
      <c r="F29" s="109"/>
      <c r="G29" s="109"/>
      <c r="H29" s="109"/>
    </row>
    <row r="30" spans="1:8" s="84" customFormat="1" ht="21.95" customHeight="1">
      <c r="A30" s="109"/>
      <c r="B30" s="109"/>
      <c r="C30" s="109"/>
      <c r="D30" s="109"/>
      <c r="E30" s="109"/>
      <c r="F30" s="109"/>
      <c r="G30" s="109"/>
      <c r="H30" s="109"/>
    </row>
    <row r="31" spans="1:8" s="111" customFormat="1" ht="21.95" customHeight="1">
      <c r="A31" s="110" t="s">
        <v>980</v>
      </c>
      <c r="B31" s="110"/>
      <c r="C31" s="110"/>
      <c r="D31" s="110"/>
      <c r="E31" s="110"/>
      <c r="F31" s="110"/>
      <c r="G31" s="110"/>
      <c r="H31" s="110"/>
    </row>
    <row r="32" spans="1:8" s="111" customFormat="1" ht="21.95" customHeight="1">
      <c r="A32" s="110" t="s">
        <v>981</v>
      </c>
      <c r="B32" s="110"/>
      <c r="C32" s="110"/>
      <c r="D32" s="110"/>
      <c r="E32" s="110"/>
      <c r="F32" s="110"/>
      <c r="G32" s="110"/>
      <c r="H32" s="110"/>
    </row>
    <row r="33" spans="2:3" s="84" customFormat="1" ht="22.5">
      <c r="B33" s="84" ph="1"/>
      <c r="C33" s="84" ph="1"/>
    </row>
    <row r="35" spans="2:3" ht="22.5">
      <c r="B35" s="392" ph="1"/>
      <c r="C35" s="392" ph="1"/>
    </row>
  </sheetData>
  <mergeCells count="10">
    <mergeCell ref="B15:C15"/>
    <mergeCell ref="D15:E15"/>
    <mergeCell ref="G15:G16"/>
    <mergeCell ref="H15:H16"/>
    <mergeCell ref="A2:H2"/>
    <mergeCell ref="A5:H5"/>
    <mergeCell ref="B8:C8"/>
    <mergeCell ref="D8:E8"/>
    <mergeCell ref="G8:G9"/>
    <mergeCell ref="H8:H9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Q64"/>
  <sheetViews>
    <sheetView topLeftCell="C1" workbookViewId="0">
      <selection sqref="A1:XFD1048576"/>
    </sheetView>
  </sheetViews>
  <sheetFormatPr defaultRowHeight="13.5"/>
  <cols>
    <col min="1" max="2" width="6.6640625" style="392" customWidth="1"/>
    <col min="3" max="3" width="10" style="392" customWidth="1"/>
    <col min="4" max="6" width="9.88671875" style="392" customWidth="1"/>
    <col min="7" max="7" width="5.5546875" style="392" customWidth="1"/>
    <col min="8" max="8" width="6.109375" style="392" customWidth="1"/>
    <col min="9" max="9" width="6.5546875" style="392" customWidth="1"/>
    <col min="10" max="10" width="16" style="392" customWidth="1"/>
    <col min="11" max="12" width="10.21875" style="392" bestFit="1" customWidth="1"/>
    <col min="13" max="13" width="10.6640625" style="392" bestFit="1" customWidth="1"/>
    <col min="14" max="14" width="6" style="392" customWidth="1"/>
    <col min="15" max="16384" width="8.88671875" style="392"/>
  </cols>
  <sheetData>
    <row r="1" spans="1:17" s="1" customFormat="1" ht="23.25">
      <c r="A1" s="619" t="s">
        <v>982</v>
      </c>
      <c r="B1" s="619"/>
      <c r="C1" s="619"/>
      <c r="D1" s="619"/>
      <c r="E1" s="619"/>
      <c r="F1" s="619"/>
      <c r="G1" s="619"/>
      <c r="H1" s="619"/>
      <c r="I1" s="619"/>
      <c r="J1" s="619"/>
      <c r="K1" s="619"/>
      <c r="L1" s="619"/>
      <c r="M1" s="619"/>
      <c r="N1" s="398"/>
    </row>
    <row r="2" spans="1:17" s="1" customFormat="1" ht="24.95" customHeight="1">
      <c r="A2" s="620" t="s">
        <v>983</v>
      </c>
      <c r="B2" s="620"/>
      <c r="C2" s="620"/>
      <c r="D2" s="620"/>
      <c r="E2" s="620"/>
      <c r="F2" s="620"/>
      <c r="G2" s="620"/>
      <c r="H2" s="620"/>
      <c r="I2" s="620"/>
      <c r="J2" s="620"/>
      <c r="K2" s="620"/>
      <c r="L2" s="620"/>
      <c r="M2" s="620"/>
      <c r="N2" s="399"/>
    </row>
    <row r="3" spans="1:17" s="1" customFormat="1" ht="24.95" customHeight="1">
      <c r="A3" s="621" t="s">
        <v>984</v>
      </c>
      <c r="B3" s="621"/>
      <c r="C3" s="621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7" s="1" customFormat="1" ht="14.25" customHeight="1">
      <c r="A4" s="622"/>
      <c r="B4" s="622"/>
      <c r="C4" s="622"/>
      <c r="I4" s="163"/>
      <c r="J4" s="163"/>
      <c r="M4" s="2" t="s">
        <v>985</v>
      </c>
      <c r="N4" s="2"/>
    </row>
    <row r="5" spans="1:17" s="1" customFormat="1" ht="22.5" customHeight="1">
      <c r="A5" s="623" t="s">
        <v>39</v>
      </c>
      <c r="B5" s="623"/>
      <c r="C5" s="623"/>
      <c r="D5" s="623"/>
      <c r="E5" s="623"/>
      <c r="F5" s="623"/>
      <c r="G5" s="400"/>
      <c r="H5" s="628" t="s">
        <v>40</v>
      </c>
      <c r="I5" s="629"/>
      <c r="J5" s="629"/>
      <c r="K5" s="629"/>
      <c r="L5" s="629"/>
      <c r="M5" s="629"/>
      <c r="N5" s="630"/>
    </row>
    <row r="6" spans="1:17" s="1" customFormat="1" ht="18" customHeight="1">
      <c r="A6" s="623" t="s">
        <v>41</v>
      </c>
      <c r="B6" s="623" t="s">
        <v>42</v>
      </c>
      <c r="C6" s="623" t="s">
        <v>43</v>
      </c>
      <c r="D6" s="624" t="s">
        <v>986</v>
      </c>
      <c r="E6" s="624" t="s">
        <v>987</v>
      </c>
      <c r="F6" s="623" t="s">
        <v>988</v>
      </c>
      <c r="G6" s="626" t="s">
        <v>989</v>
      </c>
      <c r="H6" s="626" t="s">
        <v>41</v>
      </c>
      <c r="I6" s="623" t="s">
        <v>42</v>
      </c>
      <c r="J6" s="623" t="s">
        <v>43</v>
      </c>
      <c r="K6" s="624" t="s">
        <v>986</v>
      </c>
      <c r="L6" s="624" t="s">
        <v>987</v>
      </c>
      <c r="M6" s="623" t="s">
        <v>988</v>
      </c>
      <c r="N6" s="626" t="s">
        <v>989</v>
      </c>
    </row>
    <row r="7" spans="1:17" s="1" customFormat="1" ht="18" customHeight="1">
      <c r="A7" s="623"/>
      <c r="B7" s="623"/>
      <c r="C7" s="623"/>
      <c r="D7" s="625"/>
      <c r="E7" s="625"/>
      <c r="F7" s="623"/>
      <c r="G7" s="627"/>
      <c r="H7" s="627"/>
      <c r="I7" s="623"/>
      <c r="J7" s="623"/>
      <c r="K7" s="625"/>
      <c r="L7" s="625"/>
      <c r="M7" s="623"/>
      <c r="N7" s="627"/>
    </row>
    <row r="8" spans="1:17" s="1" customFormat="1" ht="15" customHeight="1">
      <c r="A8" s="638" t="s">
        <v>990</v>
      </c>
      <c r="B8" s="638"/>
      <c r="C8" s="638"/>
      <c r="D8" s="162">
        <f>D10+D15+D18</f>
        <v>86646000</v>
      </c>
      <c r="E8" s="162">
        <f>E10+E14+E18</f>
        <v>86659350</v>
      </c>
      <c r="F8" s="419">
        <f t="shared" ref="F8:F17" si="0">E8-D8</f>
        <v>13350</v>
      </c>
      <c r="G8" s="420">
        <f t="shared" ref="G8:G11" si="1">F8/D8</f>
        <v>1.5407520254829998E-4</v>
      </c>
      <c r="H8" s="638" t="s">
        <v>990</v>
      </c>
      <c r="I8" s="638"/>
      <c r="J8" s="638"/>
      <c r="K8" s="61">
        <f>K9+K34+K41+K55</f>
        <v>86646000</v>
      </c>
      <c r="L8" s="61">
        <f>L9+L34+L41+L55+L60</f>
        <v>86659350</v>
      </c>
      <c r="M8" s="61">
        <f>M9+M34+M41+M55+M60</f>
        <v>13350</v>
      </c>
      <c r="N8" s="421">
        <f t="shared" ref="N8:N14" si="2">M8/K8</f>
        <v>1.5407520254829998E-4</v>
      </c>
    </row>
    <row r="9" spans="1:17" s="1" customFormat="1" ht="15" customHeight="1">
      <c r="A9" s="708"/>
      <c r="B9" s="709"/>
      <c r="C9" s="710"/>
      <c r="D9" s="162"/>
      <c r="E9" s="162"/>
      <c r="F9" s="419"/>
      <c r="G9" s="422"/>
      <c r="H9" s="633" t="s">
        <v>991</v>
      </c>
      <c r="I9" s="633"/>
      <c r="J9" s="633"/>
      <c r="K9" s="61">
        <f>K10+K15+K20+K27</f>
        <v>82799993</v>
      </c>
      <c r="L9" s="61">
        <f>L10+L15+L20+L27</f>
        <v>81723363</v>
      </c>
      <c r="M9" s="423">
        <f>L9-K9</f>
        <v>-1076630</v>
      </c>
      <c r="N9" s="421">
        <f>M9/K9</f>
        <v>-1.3002778877046524E-2</v>
      </c>
      <c r="Q9" s="82"/>
    </row>
    <row r="10" spans="1:17" s="1" customFormat="1" ht="15" customHeight="1">
      <c r="A10" s="646" t="s">
        <v>992</v>
      </c>
      <c r="B10" s="647"/>
      <c r="C10" s="648"/>
      <c r="D10" s="162">
        <f>D11</f>
        <v>85456000</v>
      </c>
      <c r="E10" s="162">
        <f>E11</f>
        <v>85456000</v>
      </c>
      <c r="F10" s="424">
        <f t="shared" si="0"/>
        <v>0</v>
      </c>
      <c r="G10" s="425">
        <f t="shared" si="1"/>
        <v>0</v>
      </c>
      <c r="H10" s="402"/>
      <c r="I10" s="644" t="s">
        <v>993</v>
      </c>
      <c r="J10" s="645"/>
      <c r="K10" s="63">
        <f>K11+K12+K13+K14</f>
        <v>25890665</v>
      </c>
      <c r="L10" s="63">
        <f>L11+L12+L13+L14</f>
        <v>25890665</v>
      </c>
      <c r="M10" s="426">
        <f t="shared" ref="M10:M14" si="3">L10-K10</f>
        <v>0</v>
      </c>
      <c r="N10" s="427">
        <f t="shared" si="2"/>
        <v>0</v>
      </c>
    </row>
    <row r="11" spans="1:17" s="1" customFormat="1" ht="15" customHeight="1">
      <c r="A11" s="395"/>
      <c r="B11" s="644" t="s">
        <v>994</v>
      </c>
      <c r="C11" s="645"/>
      <c r="D11" s="63">
        <f>D12+D13</f>
        <v>85456000</v>
      </c>
      <c r="E11" s="63">
        <f>E12+E13</f>
        <v>85456000</v>
      </c>
      <c r="F11" s="428">
        <f t="shared" si="0"/>
        <v>0</v>
      </c>
      <c r="G11" s="429">
        <f t="shared" si="1"/>
        <v>0</v>
      </c>
      <c r="H11" s="402"/>
      <c r="I11" s="402"/>
      <c r="J11" s="402" t="s">
        <v>995</v>
      </c>
      <c r="K11" s="3">
        <v>20116480</v>
      </c>
      <c r="L11" s="3">
        <v>20116480</v>
      </c>
      <c r="M11" s="430">
        <f>L11-K11</f>
        <v>0</v>
      </c>
      <c r="N11" s="431">
        <f>M11/K11</f>
        <v>0</v>
      </c>
      <c r="P11" s="82"/>
    </row>
    <row r="12" spans="1:17" s="1" customFormat="1" ht="15" customHeight="1">
      <c r="A12" s="395"/>
      <c r="B12" s="432"/>
      <c r="C12" s="433" t="s">
        <v>996</v>
      </c>
      <c r="D12" s="73">
        <v>49456000</v>
      </c>
      <c r="E12" s="73">
        <v>49456000</v>
      </c>
      <c r="F12" s="434">
        <f t="shared" si="0"/>
        <v>0</v>
      </c>
      <c r="G12" s="435">
        <f>F12/D12</f>
        <v>0</v>
      </c>
      <c r="H12" s="402"/>
      <c r="I12" s="402"/>
      <c r="J12" s="402" t="s">
        <v>997</v>
      </c>
      <c r="K12" s="3">
        <v>1892410</v>
      </c>
      <c r="L12" s="3">
        <v>1892410</v>
      </c>
      <c r="M12" s="430">
        <f>L12-K12</f>
        <v>0</v>
      </c>
      <c r="N12" s="431">
        <f>M12/K12</f>
        <v>0</v>
      </c>
    </row>
    <row r="13" spans="1:17" s="1" customFormat="1" ht="15" customHeight="1">
      <c r="A13" s="432"/>
      <c r="B13" s="432"/>
      <c r="C13" s="433" t="s">
        <v>998</v>
      </c>
      <c r="D13" s="73">
        <v>36000000</v>
      </c>
      <c r="E13" s="73">
        <v>36000000</v>
      </c>
      <c r="F13" s="434">
        <f t="shared" si="0"/>
        <v>0</v>
      </c>
      <c r="G13" s="435">
        <f>F13/D13</f>
        <v>0</v>
      </c>
      <c r="H13" s="402"/>
      <c r="I13" s="402"/>
      <c r="J13" s="402" t="s">
        <v>999</v>
      </c>
      <c r="K13" s="3">
        <v>1793455</v>
      </c>
      <c r="L13" s="3">
        <v>1793455</v>
      </c>
      <c r="M13" s="430">
        <f>L13-K13</f>
        <v>0</v>
      </c>
      <c r="N13" s="431">
        <f t="shared" si="2"/>
        <v>0</v>
      </c>
      <c r="O13" s="82"/>
    </row>
    <row r="14" spans="1:17" s="1" customFormat="1" ht="15" customHeight="1">
      <c r="A14" s="703" t="s">
        <v>1000</v>
      </c>
      <c r="B14" s="704"/>
      <c r="C14" s="704"/>
      <c r="D14" s="436">
        <f>D15</f>
        <v>1190000</v>
      </c>
      <c r="E14" s="436">
        <f>E15</f>
        <v>1190000</v>
      </c>
      <c r="F14" s="424">
        <f t="shared" si="0"/>
        <v>0</v>
      </c>
      <c r="G14" s="425">
        <f t="shared" ref="G14:G15" si="4">F14/D14</f>
        <v>0</v>
      </c>
      <c r="H14" s="402"/>
      <c r="I14" s="402"/>
      <c r="J14" s="402" t="s">
        <v>1001</v>
      </c>
      <c r="K14" s="3">
        <v>2088320</v>
      </c>
      <c r="L14" s="3">
        <v>2088320</v>
      </c>
      <c r="M14" s="430">
        <f t="shared" si="3"/>
        <v>0</v>
      </c>
      <c r="N14" s="431">
        <f t="shared" si="2"/>
        <v>0</v>
      </c>
    </row>
    <row r="15" spans="1:17" s="1" customFormat="1" ht="15" customHeight="1">
      <c r="A15" s="432"/>
      <c r="B15" s="437" t="s">
        <v>1002</v>
      </c>
      <c r="C15" s="397"/>
      <c r="D15" s="63">
        <f>D16</f>
        <v>1190000</v>
      </c>
      <c r="E15" s="63">
        <f>E16</f>
        <v>1190000</v>
      </c>
      <c r="F15" s="428">
        <f t="shared" si="0"/>
        <v>0</v>
      </c>
      <c r="G15" s="429">
        <f t="shared" si="4"/>
        <v>0</v>
      </c>
      <c r="H15" s="402"/>
      <c r="I15" s="644" t="s">
        <v>1003</v>
      </c>
      <c r="J15" s="645"/>
      <c r="K15" s="63">
        <f>K16+K17+K18+K19</f>
        <v>24000000</v>
      </c>
      <c r="L15" s="63">
        <f>SUM(L16+L17+L18+L19)</f>
        <v>22923370</v>
      </c>
      <c r="M15" s="284">
        <f>L15-K15</f>
        <v>-1076630</v>
      </c>
      <c r="N15" s="438">
        <f>M15/K15</f>
        <v>-4.4859583333333335E-2</v>
      </c>
    </row>
    <row r="16" spans="1:17" s="1" customFormat="1" ht="15" customHeight="1">
      <c r="A16" s="432"/>
      <c r="B16" s="395"/>
      <c r="C16" s="439" t="s">
        <v>1004</v>
      </c>
      <c r="D16" s="73">
        <v>1190000</v>
      </c>
      <c r="E16" s="73">
        <v>1190000</v>
      </c>
      <c r="F16" s="434">
        <f t="shared" si="0"/>
        <v>0</v>
      </c>
      <c r="G16" s="440">
        <f>F16/D16</f>
        <v>0</v>
      </c>
      <c r="H16" s="402"/>
      <c r="I16" s="402"/>
      <c r="J16" s="402" t="s">
        <v>995</v>
      </c>
      <c r="K16" s="289">
        <v>18766200</v>
      </c>
      <c r="L16" s="289">
        <v>17858160</v>
      </c>
      <c r="M16" s="289">
        <f>L16-K16</f>
        <v>-908040</v>
      </c>
      <c r="N16" s="441">
        <f>M16/K16</f>
        <v>-4.8386993637497204E-2</v>
      </c>
      <c r="P16" s="82"/>
    </row>
    <row r="17" spans="1:16" s="1" customFormat="1" ht="16.5">
      <c r="A17" s="432"/>
      <c r="C17" s="442" t="s">
        <v>1005</v>
      </c>
      <c r="D17" s="443">
        <v>0</v>
      </c>
      <c r="E17" s="443">
        <v>0</v>
      </c>
      <c r="F17" s="443">
        <f t="shared" si="0"/>
        <v>0</v>
      </c>
      <c r="G17" s="443">
        <v>0</v>
      </c>
      <c r="H17" s="402"/>
      <c r="I17" s="444"/>
      <c r="J17" s="402" t="s">
        <v>997</v>
      </c>
      <c r="K17" s="445">
        <v>1563850</v>
      </c>
      <c r="L17" s="445">
        <v>1563850</v>
      </c>
      <c r="M17" s="289">
        <f t="shared" ref="M17:M26" si="5">L17-K17</f>
        <v>0</v>
      </c>
      <c r="N17" s="441">
        <v>0</v>
      </c>
      <c r="P17" s="82"/>
    </row>
    <row r="18" spans="1:16" s="1" customFormat="1" ht="16.5">
      <c r="A18" s="705" t="s">
        <v>1006</v>
      </c>
      <c r="B18" s="706"/>
      <c r="C18" s="707"/>
      <c r="D18" s="162">
        <f>D19</f>
        <v>0</v>
      </c>
      <c r="E18" s="162">
        <f t="shared" ref="E18:F18" si="6">E19</f>
        <v>13350</v>
      </c>
      <c r="F18" s="162">
        <f t="shared" si="6"/>
        <v>13350</v>
      </c>
      <c r="G18" s="446">
        <v>-1</v>
      </c>
      <c r="H18" s="402"/>
      <c r="I18" s="402"/>
      <c r="J18" s="402" t="s">
        <v>999</v>
      </c>
      <c r="K18" s="289">
        <v>1694170</v>
      </c>
      <c r="L18" s="289">
        <v>1618500</v>
      </c>
      <c r="M18" s="289">
        <f t="shared" si="5"/>
        <v>-75670</v>
      </c>
      <c r="N18" s="441">
        <f t="shared" ref="N18:N19" si="7">M18/K18</f>
        <v>-4.4664939173754699E-2</v>
      </c>
      <c r="O18" s="82"/>
    </row>
    <row r="19" spans="1:16" s="1" customFormat="1" ht="16.5">
      <c r="A19" s="338"/>
      <c r="B19" s="644" t="s">
        <v>1007</v>
      </c>
      <c r="C19" s="645"/>
      <c r="D19" s="63">
        <f>D20+D21</f>
        <v>0</v>
      </c>
      <c r="E19" s="63">
        <f>E20+E21</f>
        <v>13350</v>
      </c>
      <c r="F19" s="284">
        <f>E19-D19</f>
        <v>13350</v>
      </c>
      <c r="G19" s="447">
        <v>-1</v>
      </c>
      <c r="H19" s="402"/>
      <c r="I19" s="402"/>
      <c r="J19" s="402" t="s">
        <v>1001</v>
      </c>
      <c r="K19" s="289">
        <v>1975780</v>
      </c>
      <c r="L19" s="289">
        <v>1882860</v>
      </c>
      <c r="M19" s="289">
        <f t="shared" si="5"/>
        <v>-92920</v>
      </c>
      <c r="N19" s="441">
        <f t="shared" si="7"/>
        <v>-4.7029527578981468E-2</v>
      </c>
    </row>
    <row r="20" spans="1:16" s="1" customFormat="1" ht="16.5">
      <c r="A20" s="338"/>
      <c r="B20" s="448"/>
      <c r="C20" s="449" t="s">
        <v>1008</v>
      </c>
      <c r="D20" s="450">
        <v>0</v>
      </c>
      <c r="E20" s="450">
        <v>12310</v>
      </c>
      <c r="F20" s="451">
        <f>E20-D20</f>
        <v>12310</v>
      </c>
      <c r="G20" s="452">
        <v>-1</v>
      </c>
      <c r="H20" s="402"/>
      <c r="I20" s="644" t="s">
        <v>1009</v>
      </c>
      <c r="J20" s="645"/>
      <c r="K20" s="63">
        <f>K21+K22+K23+K24+K25+K26</f>
        <v>23761148</v>
      </c>
      <c r="L20" s="63">
        <f>L21+L22+L23+L24+L25+L26</f>
        <v>23761148</v>
      </c>
      <c r="M20" s="426">
        <f t="shared" si="5"/>
        <v>0</v>
      </c>
      <c r="N20" s="453">
        <f>M20/K20</f>
        <v>0</v>
      </c>
    </row>
    <row r="21" spans="1:16" s="1" customFormat="1" ht="16.5">
      <c r="A21" s="328"/>
      <c r="B21" s="448"/>
      <c r="C21" s="454" t="s">
        <v>1010</v>
      </c>
      <c r="D21" s="450">
        <f>D22+D23</f>
        <v>0</v>
      </c>
      <c r="E21" s="450">
        <v>1040</v>
      </c>
      <c r="F21" s="451">
        <f>E21-D21</f>
        <v>1040</v>
      </c>
      <c r="G21" s="452">
        <v>0</v>
      </c>
      <c r="H21" s="402"/>
      <c r="I21" s="402"/>
      <c r="J21" s="402" t="s">
        <v>1011</v>
      </c>
      <c r="K21" s="3">
        <v>100000</v>
      </c>
      <c r="L21" s="3">
        <v>99640</v>
      </c>
      <c r="M21" s="430">
        <f t="shared" si="5"/>
        <v>-360</v>
      </c>
      <c r="N21" s="431">
        <v>0</v>
      </c>
      <c r="O21" s="82"/>
    </row>
    <row r="22" spans="1:16" s="1" customFormat="1" ht="16.5">
      <c r="A22" s="455"/>
      <c r="B22" s="328"/>
      <c r="C22" s="328"/>
      <c r="D22" s="436">
        <v>0</v>
      </c>
      <c r="E22" s="436">
        <v>0</v>
      </c>
      <c r="F22" s="456">
        <f>E22-D22</f>
        <v>0</v>
      </c>
      <c r="G22" s="457">
        <v>0</v>
      </c>
      <c r="H22" s="402"/>
      <c r="I22" s="402"/>
      <c r="J22" s="402" t="s">
        <v>1012</v>
      </c>
      <c r="K22" s="3">
        <v>500000</v>
      </c>
      <c r="L22" s="3">
        <v>500360</v>
      </c>
      <c r="M22" s="430">
        <f t="shared" si="5"/>
        <v>360</v>
      </c>
      <c r="N22" s="431">
        <f t="shared" ref="N22:N28" si="8">M22/K22</f>
        <v>7.2000000000000005E-4</v>
      </c>
      <c r="O22" s="82"/>
    </row>
    <row r="23" spans="1:16" s="1" customFormat="1" ht="16.5">
      <c r="A23" s="455"/>
      <c r="B23" s="328"/>
      <c r="C23" s="328"/>
      <c r="D23" s="458">
        <v>0</v>
      </c>
      <c r="E23" s="458">
        <v>0</v>
      </c>
      <c r="F23" s="445">
        <f>E23-D23</f>
        <v>0</v>
      </c>
      <c r="G23" s="457">
        <v>0</v>
      </c>
      <c r="H23" s="402"/>
      <c r="I23" s="444"/>
      <c r="J23" s="402" t="s">
        <v>1013</v>
      </c>
      <c r="K23" s="3">
        <v>1960119</v>
      </c>
      <c r="L23" s="3">
        <v>1960119</v>
      </c>
      <c r="M23" s="430">
        <f t="shared" si="5"/>
        <v>0</v>
      </c>
      <c r="N23" s="431">
        <f t="shared" si="8"/>
        <v>0</v>
      </c>
      <c r="O23" s="82"/>
    </row>
    <row r="24" spans="1:16" s="1" customFormat="1" ht="16.5">
      <c r="A24" s="649"/>
      <c r="B24" s="650"/>
      <c r="C24" s="650"/>
      <c r="D24" s="650"/>
      <c r="E24" s="650"/>
      <c r="F24" s="650"/>
      <c r="G24" s="651"/>
      <c r="H24" s="396"/>
      <c r="I24" s="402"/>
      <c r="J24" s="402" t="s">
        <v>1014</v>
      </c>
      <c r="K24" s="3">
        <v>966506</v>
      </c>
      <c r="L24" s="3">
        <v>966506</v>
      </c>
      <c r="M24" s="430">
        <f t="shared" si="5"/>
        <v>0</v>
      </c>
      <c r="N24" s="431">
        <f t="shared" si="8"/>
        <v>0</v>
      </c>
      <c r="O24" s="82"/>
      <c r="P24" s="82"/>
    </row>
    <row r="25" spans="1:16" s="1" customFormat="1" ht="16.5">
      <c r="A25" s="652"/>
      <c r="B25" s="653"/>
      <c r="C25" s="653"/>
      <c r="D25" s="653"/>
      <c r="E25" s="653"/>
      <c r="F25" s="653"/>
      <c r="G25" s="654"/>
      <c r="H25" s="396"/>
      <c r="I25" s="402"/>
      <c r="J25" s="402" t="s">
        <v>1015</v>
      </c>
      <c r="K25" s="3">
        <v>3000000</v>
      </c>
      <c r="L25" s="3">
        <v>3000000</v>
      </c>
      <c r="M25" s="430">
        <f t="shared" si="5"/>
        <v>0</v>
      </c>
      <c r="N25" s="431">
        <f t="shared" si="8"/>
        <v>0</v>
      </c>
    </row>
    <row r="26" spans="1:16" s="1" customFormat="1" ht="16.5">
      <c r="A26" s="652"/>
      <c r="B26" s="653"/>
      <c r="C26" s="653"/>
      <c r="D26" s="653"/>
      <c r="E26" s="653"/>
      <c r="F26" s="653"/>
      <c r="G26" s="654"/>
      <c r="H26" s="396"/>
      <c r="I26" s="402"/>
      <c r="J26" s="402" t="s">
        <v>1016</v>
      </c>
      <c r="K26" s="3">
        <v>17234523</v>
      </c>
      <c r="L26" s="3">
        <v>17234523</v>
      </c>
      <c r="M26" s="430">
        <f t="shared" si="5"/>
        <v>0</v>
      </c>
      <c r="N26" s="431">
        <f t="shared" si="8"/>
        <v>0</v>
      </c>
    </row>
    <row r="27" spans="1:16" s="1" customFormat="1" ht="16.5">
      <c r="A27" s="652"/>
      <c r="B27" s="653"/>
      <c r="C27" s="653"/>
      <c r="D27" s="653"/>
      <c r="E27" s="653"/>
      <c r="F27" s="653"/>
      <c r="G27" s="654"/>
      <c r="H27" s="394"/>
      <c r="I27" s="692" t="s">
        <v>998</v>
      </c>
      <c r="J27" s="693"/>
      <c r="K27" s="459">
        <f>K28+K29+K30+K31+K32+K33</f>
        <v>9148180</v>
      </c>
      <c r="L27" s="459">
        <f>L28+L29+L30+L31+L32+L33</f>
        <v>9148180</v>
      </c>
      <c r="M27" s="459">
        <f>L27-K27</f>
        <v>0</v>
      </c>
      <c r="N27" s="427">
        <f t="shared" si="8"/>
        <v>0</v>
      </c>
      <c r="P27" s="82"/>
    </row>
    <row r="28" spans="1:16" s="1" customFormat="1" ht="16.5">
      <c r="A28" s="652"/>
      <c r="B28" s="653"/>
      <c r="C28" s="653"/>
      <c r="D28" s="653"/>
      <c r="E28" s="653"/>
      <c r="F28" s="653"/>
      <c r="G28" s="654"/>
      <c r="H28" s="396"/>
      <c r="I28" s="402"/>
      <c r="J28" s="402" t="s">
        <v>1011</v>
      </c>
      <c r="K28" s="3">
        <v>100000</v>
      </c>
      <c r="L28" s="3">
        <v>100000</v>
      </c>
      <c r="M28" s="430">
        <f>L28-K28</f>
        <v>0</v>
      </c>
      <c r="N28" s="460">
        <f t="shared" si="8"/>
        <v>0</v>
      </c>
    </row>
    <row r="29" spans="1:16" s="1" customFormat="1" ht="16.5">
      <c r="A29" s="652"/>
      <c r="B29" s="653"/>
      <c r="C29" s="653"/>
      <c r="D29" s="653"/>
      <c r="E29" s="653"/>
      <c r="F29" s="653"/>
      <c r="G29" s="654"/>
      <c r="H29" s="396"/>
      <c r="I29" s="444"/>
      <c r="J29" s="402" t="s">
        <v>1012</v>
      </c>
      <c r="K29" s="458">
        <v>1500000</v>
      </c>
      <c r="L29" s="458">
        <v>1518000</v>
      </c>
      <c r="M29" s="461">
        <f t="shared" ref="M29:M33" si="9">L29-K29</f>
        <v>18000</v>
      </c>
      <c r="N29" s="460">
        <f>M29/K29</f>
        <v>1.2E-2</v>
      </c>
    </row>
    <row r="30" spans="1:16" s="1" customFormat="1" ht="16.5">
      <c r="A30" s="655"/>
      <c r="B30" s="656"/>
      <c r="C30" s="656"/>
      <c r="D30" s="656"/>
      <c r="E30" s="656"/>
      <c r="F30" s="656"/>
      <c r="G30" s="657"/>
      <c r="H30" s="396"/>
      <c r="I30" s="402"/>
      <c r="J30" s="402" t="s">
        <v>1013</v>
      </c>
      <c r="K30" s="3">
        <v>2180000</v>
      </c>
      <c r="L30" s="3">
        <v>2162000</v>
      </c>
      <c r="M30" s="430">
        <f t="shared" si="9"/>
        <v>-18000</v>
      </c>
      <c r="N30" s="431">
        <f>M30/K30</f>
        <v>-8.2568807339449546E-3</v>
      </c>
    </row>
    <row r="31" spans="1:16" s="1" customFormat="1" ht="16.5">
      <c r="A31" s="694"/>
      <c r="B31" s="695"/>
      <c r="C31" s="695"/>
      <c r="D31" s="695"/>
      <c r="E31" s="695"/>
      <c r="F31" s="695"/>
      <c r="G31" s="696"/>
      <c r="H31" s="396"/>
      <c r="I31" s="402"/>
      <c r="J31" s="402" t="s">
        <v>1014</v>
      </c>
      <c r="K31" s="3">
        <v>984180</v>
      </c>
      <c r="L31" s="3">
        <v>984180</v>
      </c>
      <c r="M31" s="430">
        <f t="shared" si="9"/>
        <v>0</v>
      </c>
      <c r="N31" s="431">
        <f>M31/K31</f>
        <v>0</v>
      </c>
    </row>
    <row r="32" spans="1:16" s="1" customFormat="1" ht="16.5">
      <c r="A32" s="697"/>
      <c r="B32" s="698"/>
      <c r="C32" s="698"/>
      <c r="D32" s="698"/>
      <c r="E32" s="698"/>
      <c r="F32" s="698"/>
      <c r="G32" s="699"/>
      <c r="H32" s="396"/>
      <c r="I32" s="402"/>
      <c r="J32" s="402" t="s">
        <v>1015</v>
      </c>
      <c r="K32" s="3">
        <v>1000000</v>
      </c>
      <c r="L32" s="3">
        <v>1000000</v>
      </c>
      <c r="M32" s="430">
        <f t="shared" si="9"/>
        <v>0</v>
      </c>
      <c r="N32" s="431">
        <f t="shared" ref="N32:N33" si="10">M32/K32</f>
        <v>0</v>
      </c>
    </row>
    <row r="33" spans="1:14" s="1" customFormat="1" ht="16.5">
      <c r="A33" s="697"/>
      <c r="B33" s="698"/>
      <c r="C33" s="698"/>
      <c r="D33" s="698"/>
      <c r="E33" s="698"/>
      <c r="F33" s="698"/>
      <c r="G33" s="699"/>
      <c r="H33" s="396"/>
      <c r="I33" s="402"/>
      <c r="J33" s="402" t="s">
        <v>1016</v>
      </c>
      <c r="K33" s="3">
        <v>3384000</v>
      </c>
      <c r="L33" s="3">
        <v>3384000</v>
      </c>
      <c r="M33" s="430">
        <f t="shared" si="9"/>
        <v>0</v>
      </c>
      <c r="N33" s="431">
        <f t="shared" si="10"/>
        <v>0</v>
      </c>
    </row>
    <row r="34" spans="1:14" s="1" customFormat="1" ht="16.5">
      <c r="A34" s="697"/>
      <c r="B34" s="698"/>
      <c r="C34" s="698"/>
      <c r="D34" s="698"/>
      <c r="E34" s="698"/>
      <c r="F34" s="698"/>
      <c r="G34" s="699"/>
      <c r="H34" s="647" t="s">
        <v>1017</v>
      </c>
      <c r="I34" s="647"/>
      <c r="J34" s="648"/>
      <c r="K34" s="61">
        <f>K35+K38</f>
        <v>419000</v>
      </c>
      <c r="L34" s="61">
        <f>L35+L38</f>
        <v>419000</v>
      </c>
      <c r="M34" s="423">
        <f>L34-K34</f>
        <v>0</v>
      </c>
      <c r="N34" s="421">
        <v>0</v>
      </c>
    </row>
    <row r="35" spans="1:14" s="1" customFormat="1" ht="16.5">
      <c r="A35" s="697"/>
      <c r="B35" s="698"/>
      <c r="C35" s="698"/>
      <c r="D35" s="698"/>
      <c r="E35" s="698"/>
      <c r="F35" s="698"/>
      <c r="G35" s="699"/>
      <c r="H35" s="396"/>
      <c r="I35" s="644" t="s">
        <v>1018</v>
      </c>
      <c r="J35" s="645"/>
      <c r="K35" s="63">
        <f>K37</f>
        <v>198000</v>
      </c>
      <c r="L35" s="63">
        <f>L37</f>
        <v>198000</v>
      </c>
      <c r="M35" s="426">
        <f>M37</f>
        <v>0</v>
      </c>
      <c r="N35" s="427">
        <f>N37</f>
        <v>0</v>
      </c>
    </row>
    <row r="36" spans="1:14" s="1" customFormat="1" ht="16.5">
      <c r="A36" s="697"/>
      <c r="B36" s="698"/>
      <c r="C36" s="698"/>
      <c r="D36" s="698"/>
      <c r="E36" s="698"/>
      <c r="F36" s="698"/>
      <c r="G36" s="699"/>
      <c r="H36" s="396"/>
      <c r="I36" s="402"/>
      <c r="J36" s="402" t="s">
        <v>1019</v>
      </c>
      <c r="K36" s="3">
        <v>0</v>
      </c>
      <c r="L36" s="3">
        <v>0</v>
      </c>
      <c r="M36" s="289">
        <v>0</v>
      </c>
      <c r="N36" s="289">
        <v>0</v>
      </c>
    </row>
    <row r="37" spans="1:14" s="1" customFormat="1" ht="16.5">
      <c r="A37" s="697"/>
      <c r="B37" s="698"/>
      <c r="C37" s="698"/>
      <c r="D37" s="698"/>
      <c r="E37" s="698"/>
      <c r="F37" s="698"/>
      <c r="G37" s="699"/>
      <c r="H37" s="396"/>
      <c r="I37" s="462"/>
      <c r="J37" s="462" t="s">
        <v>1020</v>
      </c>
      <c r="K37" s="463">
        <v>198000</v>
      </c>
      <c r="L37" s="463">
        <v>198000</v>
      </c>
      <c r="M37" s="463">
        <f>L37-K37</f>
        <v>0</v>
      </c>
      <c r="N37" s="464">
        <f>M37/K37</f>
        <v>0</v>
      </c>
    </row>
    <row r="38" spans="1:14" s="1" customFormat="1" ht="16.5">
      <c r="A38" s="697"/>
      <c r="B38" s="698"/>
      <c r="C38" s="698"/>
      <c r="D38" s="698"/>
      <c r="E38" s="698"/>
      <c r="F38" s="698"/>
      <c r="G38" s="699"/>
      <c r="H38" s="465"/>
      <c r="I38" s="690" t="s">
        <v>1021</v>
      </c>
      <c r="J38" s="690"/>
      <c r="K38" s="63">
        <f>K40</f>
        <v>221000</v>
      </c>
      <c r="L38" s="63">
        <f>L40</f>
        <v>221000</v>
      </c>
      <c r="M38" s="426">
        <f>M40</f>
        <v>0</v>
      </c>
      <c r="N38" s="427">
        <f>N40</f>
        <v>0</v>
      </c>
    </row>
    <row r="39" spans="1:14">
      <c r="A39" s="697"/>
      <c r="B39" s="698"/>
      <c r="C39" s="698"/>
      <c r="D39" s="698"/>
      <c r="E39" s="698"/>
      <c r="F39" s="698"/>
      <c r="G39" s="699"/>
      <c r="H39" s="466"/>
      <c r="I39" s="467"/>
      <c r="J39" s="467" t="s">
        <v>1019</v>
      </c>
      <c r="K39" s="468">
        <v>0</v>
      </c>
      <c r="L39" s="468">
        <v>0</v>
      </c>
      <c r="M39" s="468">
        <v>0</v>
      </c>
      <c r="N39" s="468">
        <v>0</v>
      </c>
    </row>
    <row r="40" spans="1:14">
      <c r="A40" s="697"/>
      <c r="B40" s="698"/>
      <c r="C40" s="698"/>
      <c r="D40" s="698"/>
      <c r="E40" s="698"/>
      <c r="F40" s="698"/>
      <c r="G40" s="699"/>
      <c r="H40" s="396"/>
      <c r="I40" s="402"/>
      <c r="J40" s="402" t="s">
        <v>1020</v>
      </c>
      <c r="K40" s="3">
        <v>221000</v>
      </c>
      <c r="L40" s="3">
        <v>221000</v>
      </c>
      <c r="M40" s="430">
        <f>L40-K40</f>
        <v>0</v>
      </c>
      <c r="N40" s="431">
        <f>M40/K40</f>
        <v>0</v>
      </c>
    </row>
    <row r="41" spans="1:14">
      <c r="A41" s="697"/>
      <c r="B41" s="698"/>
      <c r="C41" s="698"/>
      <c r="D41" s="698"/>
      <c r="E41" s="698"/>
      <c r="F41" s="698"/>
      <c r="G41" s="699"/>
      <c r="H41" s="647" t="s">
        <v>1022</v>
      </c>
      <c r="I41" s="647"/>
      <c r="J41" s="648"/>
      <c r="K41" s="436">
        <f>K42+K49</f>
        <v>3398007</v>
      </c>
      <c r="L41" s="436">
        <f>L42+L49</f>
        <v>3398007</v>
      </c>
      <c r="M41" s="424">
        <f>L41-K41</f>
        <v>0</v>
      </c>
      <c r="N41" s="469">
        <f>M41/K41</f>
        <v>0</v>
      </c>
    </row>
    <row r="42" spans="1:14">
      <c r="A42" s="697"/>
      <c r="B42" s="698"/>
      <c r="C42" s="698"/>
      <c r="D42" s="698"/>
      <c r="E42" s="698"/>
      <c r="F42" s="698"/>
      <c r="G42" s="699"/>
      <c r="H42" s="396"/>
      <c r="I42" s="690" t="s">
        <v>1023</v>
      </c>
      <c r="J42" s="690"/>
      <c r="K42" s="63">
        <f>SUM(K43:K48)</f>
        <v>767187</v>
      </c>
      <c r="L42" s="63">
        <f>SUM(L43:L48)</f>
        <v>767187</v>
      </c>
      <c r="M42" s="426">
        <f>L42-K42</f>
        <v>0</v>
      </c>
      <c r="N42" s="427">
        <f>M42/K42</f>
        <v>0</v>
      </c>
    </row>
    <row r="43" spans="1:14">
      <c r="A43" s="697"/>
      <c r="B43" s="698"/>
      <c r="C43" s="698"/>
      <c r="D43" s="698"/>
      <c r="E43" s="698"/>
      <c r="F43" s="698"/>
      <c r="G43" s="699"/>
      <c r="H43" s="396"/>
      <c r="I43" s="402"/>
      <c r="J43" s="402" t="s">
        <v>1024</v>
      </c>
      <c r="K43" s="3">
        <v>40000</v>
      </c>
      <c r="L43" s="3">
        <v>40000</v>
      </c>
      <c r="M43" s="430">
        <f>L43-K43</f>
        <v>0</v>
      </c>
      <c r="N43" s="431">
        <f>M43/K43</f>
        <v>0</v>
      </c>
    </row>
    <row r="44" spans="1:14">
      <c r="A44" s="697"/>
      <c r="B44" s="698"/>
      <c r="C44" s="698"/>
      <c r="D44" s="698"/>
      <c r="E44" s="698"/>
      <c r="F44" s="698"/>
      <c r="G44" s="699"/>
      <c r="H44" s="396"/>
      <c r="I44" s="444"/>
      <c r="J44" s="402" t="s">
        <v>1025</v>
      </c>
      <c r="K44" s="3">
        <v>0</v>
      </c>
      <c r="L44" s="3">
        <v>0</v>
      </c>
      <c r="M44" s="430">
        <f t="shared" ref="M44:M48" si="11">L44-K44</f>
        <v>0</v>
      </c>
      <c r="N44" s="431">
        <v>0</v>
      </c>
    </row>
    <row r="45" spans="1:14">
      <c r="A45" s="697"/>
      <c r="B45" s="698"/>
      <c r="C45" s="698"/>
      <c r="D45" s="698"/>
      <c r="E45" s="698"/>
      <c r="F45" s="698"/>
      <c r="G45" s="699"/>
      <c r="H45" s="396"/>
      <c r="I45" s="402"/>
      <c r="J45" s="402" t="s">
        <v>1026</v>
      </c>
      <c r="K45" s="3">
        <v>0</v>
      </c>
      <c r="L45" s="3">
        <v>0</v>
      </c>
      <c r="M45" s="430">
        <f t="shared" si="11"/>
        <v>0</v>
      </c>
      <c r="N45" s="431">
        <v>0</v>
      </c>
    </row>
    <row r="46" spans="1:14">
      <c r="A46" s="697"/>
      <c r="B46" s="698"/>
      <c r="C46" s="698"/>
      <c r="D46" s="698"/>
      <c r="E46" s="698"/>
      <c r="F46" s="698"/>
      <c r="G46" s="699"/>
      <c r="H46" s="396"/>
      <c r="I46" s="402"/>
      <c r="J46" s="402" t="s">
        <v>1027</v>
      </c>
      <c r="K46" s="3">
        <v>727187</v>
      </c>
      <c r="L46" s="3">
        <v>727187</v>
      </c>
      <c r="M46" s="430">
        <f t="shared" si="11"/>
        <v>0</v>
      </c>
      <c r="N46" s="431">
        <f t="shared" ref="N46" si="12">M46/K46</f>
        <v>0</v>
      </c>
    </row>
    <row r="47" spans="1:14" ht="27">
      <c r="A47" s="697"/>
      <c r="B47" s="698"/>
      <c r="C47" s="698"/>
      <c r="D47" s="698"/>
      <c r="E47" s="698"/>
      <c r="F47" s="698"/>
      <c r="G47" s="699"/>
      <c r="H47" s="396"/>
      <c r="I47" s="402"/>
      <c r="J47" s="402" t="s">
        <v>1028</v>
      </c>
      <c r="K47" s="3">
        <v>0</v>
      </c>
      <c r="L47" s="3">
        <v>0</v>
      </c>
      <c r="M47" s="430">
        <f t="shared" si="11"/>
        <v>0</v>
      </c>
      <c r="N47" s="431">
        <v>0</v>
      </c>
    </row>
    <row r="48" spans="1:14">
      <c r="A48" s="697"/>
      <c r="B48" s="698"/>
      <c r="C48" s="698"/>
      <c r="D48" s="698"/>
      <c r="E48" s="698"/>
      <c r="F48" s="698"/>
      <c r="G48" s="699"/>
      <c r="H48" s="396"/>
      <c r="I48" s="402"/>
      <c r="J48" s="402" t="s">
        <v>1029</v>
      </c>
      <c r="K48" s="3">
        <v>0</v>
      </c>
      <c r="L48" s="3">
        <v>0</v>
      </c>
      <c r="M48" s="430">
        <f t="shared" si="11"/>
        <v>0</v>
      </c>
      <c r="N48" s="431">
        <v>0</v>
      </c>
    </row>
    <row r="49" spans="1:14">
      <c r="A49" s="697"/>
      <c r="B49" s="698"/>
      <c r="C49" s="698"/>
      <c r="D49" s="698"/>
      <c r="E49" s="698"/>
      <c r="F49" s="698"/>
      <c r="G49" s="699"/>
      <c r="H49" s="396"/>
      <c r="I49" s="690" t="s">
        <v>1030</v>
      </c>
      <c r="J49" s="690"/>
      <c r="K49" s="63">
        <f>SUM(K50:K54)</f>
        <v>2630820</v>
      </c>
      <c r="L49" s="63">
        <f>SUM(L50:L54)</f>
        <v>2630820</v>
      </c>
      <c r="M49" s="426">
        <f>L49-K49</f>
        <v>0</v>
      </c>
      <c r="N49" s="427">
        <f>M49/K49</f>
        <v>0</v>
      </c>
    </row>
    <row r="50" spans="1:14">
      <c r="A50" s="697"/>
      <c r="B50" s="698"/>
      <c r="C50" s="698"/>
      <c r="D50" s="698"/>
      <c r="E50" s="698"/>
      <c r="F50" s="698"/>
      <c r="G50" s="699"/>
      <c r="H50" s="396"/>
      <c r="I50" s="402"/>
      <c r="J50" s="402" t="s">
        <v>1024</v>
      </c>
      <c r="K50" s="3">
        <v>94500</v>
      </c>
      <c r="L50" s="3">
        <v>94500</v>
      </c>
      <c r="M50" s="430">
        <f>L50-K50</f>
        <v>0</v>
      </c>
      <c r="N50" s="431">
        <f t="shared" ref="N50:N53" si="13">M50/K50</f>
        <v>0</v>
      </c>
    </row>
    <row r="51" spans="1:14">
      <c r="A51" s="697"/>
      <c r="B51" s="698"/>
      <c r="C51" s="698"/>
      <c r="D51" s="698"/>
      <c r="E51" s="698"/>
      <c r="F51" s="698"/>
      <c r="G51" s="699"/>
      <c r="H51" s="394"/>
      <c r="I51" s="402"/>
      <c r="J51" s="402" t="s">
        <v>1025</v>
      </c>
      <c r="K51" s="3">
        <v>48500</v>
      </c>
      <c r="L51" s="3">
        <v>48500</v>
      </c>
      <c r="M51" s="430">
        <f t="shared" ref="M51:M54" si="14">L51-K51</f>
        <v>0</v>
      </c>
      <c r="N51" s="431">
        <f t="shared" si="13"/>
        <v>0</v>
      </c>
    </row>
    <row r="52" spans="1:14">
      <c r="A52" s="697"/>
      <c r="B52" s="698"/>
      <c r="C52" s="698"/>
      <c r="D52" s="698"/>
      <c r="E52" s="698"/>
      <c r="F52" s="698"/>
      <c r="G52" s="699"/>
      <c r="H52" s="396"/>
      <c r="I52" s="402"/>
      <c r="J52" s="402" t="s">
        <v>1027</v>
      </c>
      <c r="K52" s="3">
        <v>2382870</v>
      </c>
      <c r="L52" s="3">
        <v>2382870</v>
      </c>
      <c r="M52" s="430">
        <f t="shared" si="14"/>
        <v>0</v>
      </c>
      <c r="N52" s="431">
        <f t="shared" si="13"/>
        <v>0</v>
      </c>
    </row>
    <row r="53" spans="1:14" ht="27">
      <c r="A53" s="697"/>
      <c r="B53" s="698"/>
      <c r="C53" s="698"/>
      <c r="D53" s="698"/>
      <c r="E53" s="698"/>
      <c r="F53" s="698"/>
      <c r="G53" s="699"/>
      <c r="H53" s="396"/>
      <c r="I53" s="444"/>
      <c r="J53" s="402" t="s">
        <v>1028</v>
      </c>
      <c r="K53" s="458">
        <v>104950</v>
      </c>
      <c r="L53" s="458">
        <v>104950</v>
      </c>
      <c r="M53" s="430">
        <f t="shared" si="14"/>
        <v>0</v>
      </c>
      <c r="N53" s="431">
        <f t="shared" si="13"/>
        <v>0</v>
      </c>
    </row>
    <row r="54" spans="1:14">
      <c r="A54" s="697"/>
      <c r="B54" s="698"/>
      <c r="C54" s="698"/>
      <c r="D54" s="698"/>
      <c r="E54" s="698"/>
      <c r="F54" s="698"/>
      <c r="G54" s="699"/>
      <c r="H54" s="396"/>
      <c r="I54" s="402"/>
      <c r="J54" s="402" t="s">
        <v>1029</v>
      </c>
      <c r="K54" s="3">
        <v>0</v>
      </c>
      <c r="L54" s="3">
        <v>0</v>
      </c>
      <c r="M54" s="289">
        <f t="shared" si="14"/>
        <v>0</v>
      </c>
      <c r="N54" s="289">
        <v>0</v>
      </c>
    </row>
    <row r="55" spans="1:14">
      <c r="A55" s="697"/>
      <c r="B55" s="698"/>
      <c r="C55" s="698"/>
      <c r="D55" s="698"/>
      <c r="E55" s="698"/>
      <c r="F55" s="698"/>
      <c r="G55" s="699"/>
      <c r="H55" s="647" t="s">
        <v>1031</v>
      </c>
      <c r="I55" s="647"/>
      <c r="J55" s="648"/>
      <c r="K55" s="61">
        <f>K56+K58</f>
        <v>29000</v>
      </c>
      <c r="L55" s="61">
        <f>L56+L58</f>
        <v>20980</v>
      </c>
      <c r="M55" s="423">
        <f>L55-K55</f>
        <v>-8020</v>
      </c>
      <c r="N55" s="421">
        <f>M55/K55</f>
        <v>-0.27655172413793105</v>
      </c>
    </row>
    <row r="56" spans="1:14">
      <c r="A56" s="697"/>
      <c r="B56" s="698"/>
      <c r="C56" s="698"/>
      <c r="D56" s="698"/>
      <c r="E56" s="698"/>
      <c r="F56" s="698"/>
      <c r="G56" s="699"/>
      <c r="H56" s="396"/>
      <c r="I56" s="644" t="s">
        <v>1032</v>
      </c>
      <c r="J56" s="645"/>
      <c r="K56" s="63">
        <f>K57</f>
        <v>29000</v>
      </c>
      <c r="L56" s="63">
        <f>L57</f>
        <v>20980</v>
      </c>
      <c r="M56" s="426">
        <f>L56-K56</f>
        <v>-8020</v>
      </c>
      <c r="N56" s="427">
        <f>M56/K56</f>
        <v>-0.27655172413793105</v>
      </c>
    </row>
    <row r="57" spans="1:14">
      <c r="A57" s="697"/>
      <c r="B57" s="698"/>
      <c r="C57" s="698"/>
      <c r="D57" s="698"/>
      <c r="E57" s="698"/>
      <c r="F57" s="698"/>
      <c r="G57" s="699"/>
      <c r="H57" s="396"/>
      <c r="I57" s="402"/>
      <c r="J57" s="402" t="s">
        <v>1031</v>
      </c>
      <c r="K57" s="3">
        <v>29000</v>
      </c>
      <c r="L57" s="3">
        <v>20980</v>
      </c>
      <c r="M57" s="430">
        <f>L57-K57</f>
        <v>-8020</v>
      </c>
      <c r="N57" s="431">
        <f>M57/K57</f>
        <v>-0.27655172413793105</v>
      </c>
    </row>
    <row r="58" spans="1:14">
      <c r="A58" s="697"/>
      <c r="B58" s="698"/>
      <c r="C58" s="698"/>
      <c r="D58" s="698"/>
      <c r="E58" s="698"/>
      <c r="F58" s="698"/>
      <c r="G58" s="699"/>
      <c r="H58" s="396"/>
      <c r="I58" s="637" t="s">
        <v>1033</v>
      </c>
      <c r="J58" s="637"/>
      <c r="K58" s="63">
        <f>K59</f>
        <v>0</v>
      </c>
      <c r="L58" s="63">
        <f>L59</f>
        <v>0</v>
      </c>
      <c r="M58" s="426">
        <f t="shared" ref="M58:M59" si="15">L58-K58</f>
        <v>0</v>
      </c>
      <c r="N58" s="427">
        <v>0</v>
      </c>
    </row>
    <row r="59" spans="1:14">
      <c r="A59" s="697"/>
      <c r="B59" s="698"/>
      <c r="C59" s="698"/>
      <c r="D59" s="698"/>
      <c r="E59" s="698"/>
      <c r="F59" s="698"/>
      <c r="G59" s="699"/>
      <c r="H59" s="396"/>
      <c r="I59" s="402"/>
      <c r="J59" s="402" t="s">
        <v>1031</v>
      </c>
      <c r="K59" s="3">
        <v>0</v>
      </c>
      <c r="L59" s="3">
        <v>0</v>
      </c>
      <c r="M59" s="430">
        <f t="shared" si="15"/>
        <v>0</v>
      </c>
      <c r="N59" s="431">
        <v>0</v>
      </c>
    </row>
    <row r="60" spans="1:14">
      <c r="A60" s="697"/>
      <c r="B60" s="698"/>
      <c r="C60" s="698"/>
      <c r="D60" s="698"/>
      <c r="E60" s="698"/>
      <c r="F60" s="698"/>
      <c r="G60" s="699"/>
      <c r="H60" s="648" t="s">
        <v>1034</v>
      </c>
      <c r="I60" s="691"/>
      <c r="J60" s="691"/>
      <c r="K60" s="61">
        <f>K61</f>
        <v>0</v>
      </c>
      <c r="L60" s="61">
        <f>L61</f>
        <v>1098000</v>
      </c>
      <c r="M60" s="430">
        <f>L60-K60</f>
        <v>1098000</v>
      </c>
      <c r="N60" s="431">
        <v>0</v>
      </c>
    </row>
    <row r="61" spans="1:14">
      <c r="A61" s="697"/>
      <c r="B61" s="698"/>
      <c r="C61" s="698"/>
      <c r="D61" s="698"/>
      <c r="E61" s="698"/>
      <c r="F61" s="698"/>
      <c r="G61" s="699"/>
      <c r="H61" s="396"/>
      <c r="I61" s="690" t="s">
        <v>1034</v>
      </c>
      <c r="J61" s="690"/>
      <c r="K61" s="63">
        <f>K62</f>
        <v>0</v>
      </c>
      <c r="L61" s="63">
        <f>L62+L63</f>
        <v>1098000</v>
      </c>
      <c r="M61" s="426">
        <f>L61-K61</f>
        <v>1098000</v>
      </c>
      <c r="N61" s="427">
        <v>0</v>
      </c>
    </row>
    <row r="62" spans="1:14">
      <c r="A62" s="697"/>
      <c r="B62" s="698"/>
      <c r="C62" s="698"/>
      <c r="D62" s="698"/>
      <c r="E62" s="698"/>
      <c r="F62" s="698"/>
      <c r="G62" s="699"/>
      <c r="H62" s="396"/>
      <c r="I62" s="402"/>
      <c r="J62" s="402" t="s">
        <v>1034</v>
      </c>
      <c r="K62" s="289">
        <v>0</v>
      </c>
      <c r="L62" s="289">
        <v>9100</v>
      </c>
      <c r="M62" s="430">
        <f>L62-K62</f>
        <v>9100</v>
      </c>
      <c r="N62" s="431">
        <v>0</v>
      </c>
    </row>
    <row r="63" spans="1:14">
      <c r="A63" s="700"/>
      <c r="B63" s="701"/>
      <c r="C63" s="701"/>
      <c r="D63" s="701"/>
      <c r="E63" s="701"/>
      <c r="F63" s="701"/>
      <c r="G63" s="702"/>
      <c r="H63" s="396"/>
      <c r="I63" s="402"/>
      <c r="J63" s="402" t="s">
        <v>1035</v>
      </c>
      <c r="K63" s="289">
        <v>0</v>
      </c>
      <c r="L63" s="289">
        <v>1088900</v>
      </c>
      <c r="M63" s="430">
        <f>L63-K63</f>
        <v>1088900</v>
      </c>
      <c r="N63" s="431">
        <v>0</v>
      </c>
    </row>
    <row r="64" spans="1:14">
      <c r="H64" s="470"/>
      <c r="I64" s="470"/>
      <c r="J64" s="470"/>
      <c r="K64" s="470"/>
      <c r="L64" s="470"/>
      <c r="M64" s="470"/>
      <c r="N64" s="470"/>
    </row>
  </sheetData>
  <mergeCells count="46">
    <mergeCell ref="D6:D7"/>
    <mergeCell ref="E6:E7"/>
    <mergeCell ref="F6:F7"/>
    <mergeCell ref="A1:M1"/>
    <mergeCell ref="A2:M2"/>
    <mergeCell ref="A3:C3"/>
    <mergeCell ref="A4:C4"/>
    <mergeCell ref="A5:F5"/>
    <mergeCell ref="H5:N5"/>
    <mergeCell ref="A18:C18"/>
    <mergeCell ref="M6:M7"/>
    <mergeCell ref="N6:N7"/>
    <mergeCell ref="A8:C8"/>
    <mergeCell ref="H8:J8"/>
    <mergeCell ref="A9:C9"/>
    <mergeCell ref="H9:J9"/>
    <mergeCell ref="G6:G7"/>
    <mergeCell ref="H6:H7"/>
    <mergeCell ref="I6:I7"/>
    <mergeCell ref="J6:J7"/>
    <mergeCell ref="K6:K7"/>
    <mergeCell ref="L6:L7"/>
    <mergeCell ref="A6:A7"/>
    <mergeCell ref="B6:B7"/>
    <mergeCell ref="C6:C7"/>
    <mergeCell ref="A10:C10"/>
    <mergeCell ref="I10:J10"/>
    <mergeCell ref="B11:C11"/>
    <mergeCell ref="A14:C14"/>
    <mergeCell ref="I15:J15"/>
    <mergeCell ref="I61:J61"/>
    <mergeCell ref="B19:C19"/>
    <mergeCell ref="I20:J20"/>
    <mergeCell ref="A24:G30"/>
    <mergeCell ref="I27:J27"/>
    <mergeCell ref="A31:G63"/>
    <mergeCell ref="H34:J34"/>
    <mergeCell ref="I35:J35"/>
    <mergeCell ref="I38:J38"/>
    <mergeCell ref="H41:J41"/>
    <mergeCell ref="I42:J42"/>
    <mergeCell ref="I49:J49"/>
    <mergeCell ref="H55:J55"/>
    <mergeCell ref="I56:J56"/>
    <mergeCell ref="I58:J58"/>
    <mergeCell ref="H60:J60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O15"/>
  <sheetViews>
    <sheetView workbookViewId="0">
      <selection sqref="A1:XFD1048576"/>
    </sheetView>
  </sheetViews>
  <sheetFormatPr defaultRowHeight="17.25" customHeight="1"/>
  <cols>
    <col min="1" max="2" width="4.33203125" style="76" customWidth="1"/>
    <col min="3" max="3" width="17" style="76" customWidth="1"/>
    <col min="4" max="5" width="11.77734375" style="76" customWidth="1"/>
    <col min="6" max="6" width="10.77734375" style="76" customWidth="1"/>
    <col min="7" max="7" width="36.77734375" style="76" customWidth="1"/>
    <col min="8" max="8" width="1.33203125" style="10" hidden="1" customWidth="1"/>
    <col min="9" max="9" width="2.5546875" style="10" customWidth="1"/>
    <col min="10" max="10" width="11.33203125" style="76" customWidth="1"/>
    <col min="11" max="11" width="8.88671875" style="76"/>
    <col min="12" max="15" width="9.33203125" style="76" bestFit="1" customWidth="1"/>
    <col min="16" max="16384" width="8.88671875" style="76"/>
  </cols>
  <sheetData>
    <row r="1" spans="1:15" ht="34.5" customHeight="1">
      <c r="A1" s="471" t="s">
        <v>1036</v>
      </c>
      <c r="G1" s="9"/>
      <c r="J1" s="9" t="s">
        <v>1037</v>
      </c>
    </row>
    <row r="2" spans="1:15" ht="27" customHeight="1">
      <c r="A2" s="625" t="s">
        <v>1038</v>
      </c>
      <c r="B2" s="625"/>
      <c r="C2" s="625"/>
      <c r="D2" s="624" t="s">
        <v>1039</v>
      </c>
      <c r="E2" s="624" t="s">
        <v>1040</v>
      </c>
      <c r="F2" s="624" t="s">
        <v>1041</v>
      </c>
      <c r="G2" s="664" t="s">
        <v>1042</v>
      </c>
      <c r="H2" s="665"/>
      <c r="I2" s="665"/>
      <c r="J2" s="666"/>
    </row>
    <row r="3" spans="1:15" ht="27" customHeight="1">
      <c r="A3" s="401" t="s">
        <v>948</v>
      </c>
      <c r="B3" s="401" t="s">
        <v>949</v>
      </c>
      <c r="C3" s="401" t="s">
        <v>1043</v>
      </c>
      <c r="D3" s="625"/>
      <c r="E3" s="625"/>
      <c r="F3" s="625"/>
      <c r="G3" s="712"/>
      <c r="H3" s="713"/>
      <c r="I3" s="713"/>
      <c r="J3" s="714"/>
    </row>
    <row r="4" spans="1:15" ht="27" customHeight="1">
      <c r="A4" s="660" t="s">
        <v>1044</v>
      </c>
      <c r="B4" s="660"/>
      <c r="C4" s="660"/>
      <c r="D4" s="55">
        <f>D5+D9</f>
        <v>86646000</v>
      </c>
      <c r="E4" s="55">
        <f>E5+E9+E12</f>
        <v>86659350</v>
      </c>
      <c r="F4" s="13">
        <f>E4-D4</f>
        <v>13350</v>
      </c>
      <c r="G4" s="403"/>
      <c r="H4" s="403"/>
      <c r="I4" s="403"/>
      <c r="J4" s="12">
        <v>0</v>
      </c>
    </row>
    <row r="5" spans="1:15" ht="27" customHeight="1">
      <c r="A5" s="660" t="s">
        <v>1045</v>
      </c>
      <c r="B5" s="660"/>
      <c r="C5" s="660"/>
      <c r="D5" s="12">
        <f>D6</f>
        <v>85456000</v>
      </c>
      <c r="E5" s="12">
        <f>E6</f>
        <v>85456000</v>
      </c>
      <c r="F5" s="13">
        <f t="shared" ref="F5:F12" si="0">E5-D5</f>
        <v>0</v>
      </c>
      <c r="G5" s="403"/>
      <c r="H5" s="403"/>
      <c r="I5" s="403"/>
      <c r="J5" s="403"/>
      <c r="M5" s="79"/>
    </row>
    <row r="6" spans="1:15" ht="27" customHeight="1">
      <c r="A6" s="403"/>
      <c r="B6" s="661" t="s">
        <v>1046</v>
      </c>
      <c r="C6" s="661"/>
      <c r="D6" s="74">
        <f>D7+D8</f>
        <v>85456000</v>
      </c>
      <c r="E6" s="74">
        <f>E7+E8</f>
        <v>85456000</v>
      </c>
      <c r="F6" s="74">
        <f>E6-D6</f>
        <v>0</v>
      </c>
      <c r="G6" s="404"/>
      <c r="H6" s="404"/>
      <c r="I6" s="404"/>
      <c r="J6" s="74">
        <v>0</v>
      </c>
      <c r="L6" s="79"/>
      <c r="M6" s="79"/>
    </row>
    <row r="7" spans="1:15" ht="27" customHeight="1">
      <c r="A7" s="403"/>
      <c r="B7" s="403"/>
      <c r="C7" s="403" t="s">
        <v>1047</v>
      </c>
      <c r="D7" s="12">
        <v>49456000</v>
      </c>
      <c r="E7" s="12">
        <v>49456000</v>
      </c>
      <c r="F7" s="13">
        <f t="shared" si="0"/>
        <v>0</v>
      </c>
      <c r="G7" s="403" t="s">
        <v>1048</v>
      </c>
      <c r="H7" s="403"/>
      <c r="I7" s="403"/>
      <c r="J7" s="55">
        <v>0</v>
      </c>
    </row>
    <row r="8" spans="1:15" ht="27" customHeight="1">
      <c r="A8" s="403"/>
      <c r="B8" s="403"/>
      <c r="C8" s="403" t="s">
        <v>1049</v>
      </c>
      <c r="D8" s="12">
        <v>36000000</v>
      </c>
      <c r="E8" s="12">
        <v>36000000</v>
      </c>
      <c r="F8" s="13">
        <f>E8-D8</f>
        <v>0</v>
      </c>
      <c r="G8" s="403" t="s">
        <v>1050</v>
      </c>
      <c r="H8" s="403"/>
      <c r="I8" s="403"/>
      <c r="J8" s="55"/>
      <c r="N8" s="79"/>
      <c r="O8" s="79"/>
    </row>
    <row r="9" spans="1:15" ht="27" customHeight="1">
      <c r="A9" s="660" t="s">
        <v>954</v>
      </c>
      <c r="B9" s="660"/>
      <c r="C9" s="660"/>
      <c r="D9" s="55">
        <f>D10</f>
        <v>1190000</v>
      </c>
      <c r="E9" s="55">
        <f>E10</f>
        <v>1190000</v>
      </c>
      <c r="F9" s="472">
        <f t="shared" si="0"/>
        <v>0</v>
      </c>
      <c r="G9" s="403"/>
      <c r="H9" s="403"/>
      <c r="I9" s="403"/>
      <c r="J9" s="403"/>
      <c r="N9" s="79"/>
    </row>
    <row r="10" spans="1:15" ht="27" customHeight="1">
      <c r="A10" s="403"/>
      <c r="B10" s="661" t="s">
        <v>1051</v>
      </c>
      <c r="C10" s="661"/>
      <c r="D10" s="74">
        <f>D11</f>
        <v>1190000</v>
      </c>
      <c r="E10" s="74">
        <f>E11</f>
        <v>1190000</v>
      </c>
      <c r="F10" s="60">
        <f>E10-D10</f>
        <v>0</v>
      </c>
      <c r="G10" s="404"/>
      <c r="H10" s="404"/>
      <c r="I10" s="404"/>
      <c r="J10" s="59">
        <v>0</v>
      </c>
    </row>
    <row r="11" spans="1:15" ht="27" customHeight="1">
      <c r="A11" s="403"/>
      <c r="B11" s="403"/>
      <c r="C11" s="403" t="s">
        <v>954</v>
      </c>
      <c r="D11" s="12">
        <v>1190000</v>
      </c>
      <c r="E11" s="12">
        <v>1190000</v>
      </c>
      <c r="F11" s="13">
        <f t="shared" si="0"/>
        <v>0</v>
      </c>
      <c r="G11" s="403"/>
      <c r="H11" s="403"/>
      <c r="I11" s="403"/>
      <c r="J11" s="55">
        <v>0</v>
      </c>
      <c r="L11" s="79"/>
      <c r="M11" s="79"/>
    </row>
    <row r="12" spans="1:15" ht="27" customHeight="1">
      <c r="A12" s="711" t="s">
        <v>1052</v>
      </c>
      <c r="B12" s="711"/>
      <c r="C12" s="711"/>
      <c r="D12" s="12">
        <f>D13</f>
        <v>0</v>
      </c>
      <c r="E12" s="12">
        <f>E13</f>
        <v>13350</v>
      </c>
      <c r="F12" s="13">
        <f t="shared" si="0"/>
        <v>13350</v>
      </c>
      <c r="G12" s="403"/>
      <c r="H12" s="403"/>
      <c r="I12" s="403"/>
      <c r="J12" s="55"/>
    </row>
    <row r="13" spans="1:15" ht="27" customHeight="1">
      <c r="A13" s="403"/>
      <c r="B13" s="659" t="s">
        <v>1052</v>
      </c>
      <c r="C13" s="659"/>
      <c r="D13" s="60">
        <f>D14+D15</f>
        <v>0</v>
      </c>
      <c r="E13" s="60">
        <f>E14+E15</f>
        <v>13350</v>
      </c>
      <c r="F13" s="60">
        <f>E13-D13</f>
        <v>13350</v>
      </c>
      <c r="G13" s="404"/>
      <c r="H13" s="404"/>
      <c r="I13" s="404"/>
      <c r="J13" s="404"/>
    </row>
    <row r="14" spans="1:15" ht="27" customHeight="1">
      <c r="A14" s="403"/>
      <c r="B14" s="403"/>
      <c r="C14" s="403" t="s">
        <v>1053</v>
      </c>
      <c r="D14" s="13">
        <v>0</v>
      </c>
      <c r="E14" s="13">
        <v>12310</v>
      </c>
      <c r="F14" s="13">
        <f>E14-D14</f>
        <v>12310</v>
      </c>
      <c r="G14" s="403"/>
      <c r="H14" s="403"/>
      <c r="I14" s="403"/>
      <c r="J14" s="403"/>
    </row>
    <row r="15" spans="1:15" ht="27" customHeight="1">
      <c r="A15" s="403"/>
      <c r="B15" s="403"/>
      <c r="C15" s="403" t="s">
        <v>1054</v>
      </c>
      <c r="D15" s="13">
        <v>0</v>
      </c>
      <c r="E15" s="13">
        <v>1040</v>
      </c>
      <c r="F15" s="13">
        <f>E15-D15</f>
        <v>1040</v>
      </c>
      <c r="G15" s="403"/>
      <c r="H15" s="403"/>
      <c r="I15" s="403"/>
      <c r="J15" s="403"/>
    </row>
  </sheetData>
  <mergeCells count="12">
    <mergeCell ref="G2:J3"/>
    <mergeCell ref="A4:C4"/>
    <mergeCell ref="B13:C13"/>
    <mergeCell ref="A2:C2"/>
    <mergeCell ref="D2:D3"/>
    <mergeCell ref="E2:E3"/>
    <mergeCell ref="F2:F3"/>
    <mergeCell ref="A5:C5"/>
    <mergeCell ref="B6:C6"/>
    <mergeCell ref="A9:C9"/>
    <mergeCell ref="B10:C10"/>
    <mergeCell ref="A12:C12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2:O147"/>
  <sheetViews>
    <sheetView workbookViewId="0">
      <selection sqref="A1:XFD1048576"/>
    </sheetView>
  </sheetViews>
  <sheetFormatPr defaultRowHeight="13.5"/>
  <cols>
    <col min="1" max="1" width="4.109375" style="76" customWidth="1"/>
    <col min="2" max="2" width="4" style="76" customWidth="1"/>
    <col min="3" max="3" width="14.77734375" style="76" customWidth="1"/>
    <col min="4" max="4" width="10.109375" style="76" customWidth="1"/>
    <col min="5" max="5" width="8.88671875" style="76" hidden="1" customWidth="1"/>
    <col min="6" max="7" width="10.44140625" style="76" customWidth="1"/>
    <col min="8" max="8" width="10.6640625" style="76" customWidth="1"/>
    <col min="9" max="9" width="9" style="76" customWidth="1"/>
    <col min="10" max="10" width="16.5546875" style="76" customWidth="1"/>
    <col min="11" max="11" width="16.109375" style="10" customWidth="1"/>
    <col min="12" max="12" width="1.88671875" style="10" customWidth="1"/>
    <col min="13" max="13" width="12.77734375" style="76" customWidth="1"/>
    <col min="14" max="14" width="8.88671875" style="76"/>
    <col min="15" max="15" width="9.88671875" style="76" bestFit="1" customWidth="1"/>
    <col min="16" max="16384" width="8.88671875" style="76"/>
  </cols>
  <sheetData>
    <row r="2" spans="1:15" ht="20.100000000000001" customHeight="1">
      <c r="A2" s="44" t="s">
        <v>1055</v>
      </c>
      <c r="D2" s="79"/>
      <c r="J2" s="9"/>
      <c r="K2" s="29"/>
      <c r="L2" s="30"/>
      <c r="M2" s="31" t="s">
        <v>1037</v>
      </c>
    </row>
    <row r="3" spans="1:15" ht="24.75" customHeight="1">
      <c r="A3" s="625" t="s">
        <v>1038</v>
      </c>
      <c r="B3" s="625"/>
      <c r="C3" s="625"/>
      <c r="D3" s="727" t="s">
        <v>1039</v>
      </c>
      <c r="E3" s="624" t="s">
        <v>1041</v>
      </c>
      <c r="F3" s="727" t="s">
        <v>1040</v>
      </c>
      <c r="G3" s="406" t="s">
        <v>1056</v>
      </c>
      <c r="H3" s="671" t="s">
        <v>1057</v>
      </c>
      <c r="I3" s="672"/>
      <c r="J3" s="671" t="s">
        <v>1042</v>
      </c>
      <c r="K3" s="672"/>
      <c r="L3" s="672"/>
      <c r="M3" s="673"/>
    </row>
    <row r="4" spans="1:15" ht="24.75" customHeight="1">
      <c r="A4" s="401" t="s">
        <v>948</v>
      </c>
      <c r="B4" s="401" t="s">
        <v>949</v>
      </c>
      <c r="C4" s="401" t="s">
        <v>1043</v>
      </c>
      <c r="D4" s="728"/>
      <c r="E4" s="625"/>
      <c r="F4" s="728"/>
      <c r="G4" s="294" t="s">
        <v>1058</v>
      </c>
      <c r="H4" s="401" t="s">
        <v>1059</v>
      </c>
      <c r="I4" s="401" t="s">
        <v>954</v>
      </c>
      <c r="J4" s="729"/>
      <c r="K4" s="730"/>
      <c r="L4" s="730"/>
      <c r="M4" s="731"/>
    </row>
    <row r="5" spans="1:15" ht="19.5" customHeight="1">
      <c r="A5" s="660" t="s">
        <v>1044</v>
      </c>
      <c r="B5" s="660"/>
      <c r="C5" s="660"/>
      <c r="D5" s="473">
        <f>D6+D94+D101+D137</f>
        <v>86646000</v>
      </c>
      <c r="E5" s="473" t="e">
        <f>E6+E70+E76+E96</f>
        <v>#REF!</v>
      </c>
      <c r="F5" s="473">
        <f>F6+F94+F101+F137+F144</f>
        <v>86659350</v>
      </c>
      <c r="G5" s="473">
        <f>F5-D5</f>
        <v>13350</v>
      </c>
      <c r="H5" s="473">
        <f>H6+H94+H101+H137+H144</f>
        <v>85468270</v>
      </c>
      <c r="I5" s="473">
        <f>I6+I94+I101+I137+I144</f>
        <v>1191080</v>
      </c>
      <c r="J5" s="722"/>
      <c r="K5" s="723"/>
      <c r="L5" s="723"/>
      <c r="M5" s="724"/>
    </row>
    <row r="6" spans="1:15" ht="19.5" customHeight="1">
      <c r="A6" s="670" t="s">
        <v>1060</v>
      </c>
      <c r="B6" s="670"/>
      <c r="C6" s="670"/>
      <c r="D6" s="122">
        <f>D7+D25+D40+D70</f>
        <v>82799993</v>
      </c>
      <c r="E6" s="122" t="e">
        <f>E7+#REF!+E40</f>
        <v>#REF!</v>
      </c>
      <c r="F6" s="122">
        <f>F7+F25+F39</f>
        <v>81723363</v>
      </c>
      <c r="G6" s="122">
        <f>F6-D6</f>
        <v>-1076630</v>
      </c>
      <c r="H6" s="122">
        <f>H7+H25+H40+H70</f>
        <v>80602363</v>
      </c>
      <c r="I6" s="122">
        <f>I7+I25+I40+I70</f>
        <v>1121000</v>
      </c>
      <c r="J6" s="118"/>
      <c r="K6" s="474"/>
      <c r="L6" s="475"/>
      <c r="M6" s="476"/>
    </row>
    <row r="7" spans="1:15" ht="19.5" customHeight="1">
      <c r="A7" s="14"/>
      <c r="B7" s="661" t="s">
        <v>1061</v>
      </c>
      <c r="C7" s="661"/>
      <c r="D7" s="477">
        <f>D8+D11+D12+D16+D18</f>
        <v>25890665</v>
      </c>
      <c r="E7" s="477" t="e">
        <f>E8+E11+E12+E16+E18</f>
        <v>#REF!</v>
      </c>
      <c r="F7" s="477">
        <f>F8+F12+F16+F18</f>
        <v>25890665</v>
      </c>
      <c r="G7" s="478">
        <f>F7-D7</f>
        <v>0</v>
      </c>
      <c r="H7" s="479">
        <f>H8+H12+H16+H18</f>
        <v>25890665</v>
      </c>
      <c r="I7" s="480"/>
      <c r="J7" s="99"/>
      <c r="K7" s="481"/>
      <c r="L7" s="482"/>
      <c r="M7" s="483">
        <f>M8+M12+M16+M18</f>
        <v>25890665</v>
      </c>
    </row>
    <row r="8" spans="1:15" ht="19.5" customHeight="1">
      <c r="A8" s="77"/>
      <c r="B8" s="14"/>
      <c r="C8" s="403" t="s">
        <v>1062</v>
      </c>
      <c r="D8" s="32">
        <v>20116480</v>
      </c>
      <c r="E8" s="13" t="e">
        <f>D8-#REF!</f>
        <v>#REF!</v>
      </c>
      <c r="F8" s="484">
        <v>20116480</v>
      </c>
      <c r="G8" s="485">
        <f>F8-D8</f>
        <v>0</v>
      </c>
      <c r="H8" s="484">
        <f>M8</f>
        <v>20116480</v>
      </c>
      <c r="I8" s="484"/>
      <c r="J8" s="486"/>
      <c r="K8" s="487"/>
      <c r="L8" s="488"/>
      <c r="M8" s="489">
        <f>M9+M10</f>
        <v>20116480</v>
      </c>
    </row>
    <row r="9" spans="1:15" ht="19.5" customHeight="1">
      <c r="A9" s="77"/>
      <c r="B9" s="77"/>
      <c r="C9" s="14"/>
      <c r="D9" s="25"/>
      <c r="E9" s="26"/>
      <c r="F9" s="26"/>
      <c r="G9" s="302"/>
      <c r="H9" s="26"/>
      <c r="I9" s="26"/>
      <c r="J9" s="490" t="s">
        <v>1063</v>
      </c>
      <c r="K9" s="265" t="s">
        <v>1064</v>
      </c>
      <c r="L9" s="27" t="s">
        <v>1065</v>
      </c>
      <c r="M9" s="28">
        <v>17141480</v>
      </c>
    </row>
    <row r="10" spans="1:15" ht="19.5" customHeight="1">
      <c r="A10" s="77"/>
      <c r="B10" s="77"/>
      <c r="C10" s="66"/>
      <c r="D10" s="19"/>
      <c r="E10" s="20"/>
      <c r="F10" s="20"/>
      <c r="G10" s="309"/>
      <c r="H10" s="20"/>
      <c r="I10" s="20"/>
      <c r="J10" s="491" t="s">
        <v>1066</v>
      </c>
      <c r="K10" s="198" t="s">
        <v>1067</v>
      </c>
      <c r="L10" s="173" t="s">
        <v>1068</v>
      </c>
      <c r="M10" s="175">
        <v>2975000</v>
      </c>
      <c r="O10" s="79">
        <f>H5+I5</f>
        <v>86659350</v>
      </c>
    </row>
    <row r="11" spans="1:15" ht="19.5" customHeight="1">
      <c r="A11" s="77"/>
      <c r="B11" s="77"/>
      <c r="C11" s="403" t="s">
        <v>1069</v>
      </c>
      <c r="D11" s="32">
        <v>0</v>
      </c>
      <c r="E11" s="13" t="e">
        <f>D11-#REF!</f>
        <v>#REF!</v>
      </c>
      <c r="F11" s="13"/>
      <c r="G11" s="295"/>
      <c r="H11" s="13"/>
      <c r="I11" s="13"/>
      <c r="J11" s="486"/>
      <c r="K11" s="492"/>
      <c r="L11" s="488"/>
      <c r="M11" s="489"/>
    </row>
    <row r="12" spans="1:15" ht="19.5" customHeight="1">
      <c r="A12" s="77"/>
      <c r="B12" s="77"/>
      <c r="C12" s="403" t="s">
        <v>1070</v>
      </c>
      <c r="D12" s="32">
        <v>1892410</v>
      </c>
      <c r="E12" s="13" t="e">
        <f>D12-#REF!</f>
        <v>#REF!</v>
      </c>
      <c r="F12" s="13">
        <f>M12</f>
        <v>1892410</v>
      </c>
      <c r="G12" s="117">
        <f>F12-D12</f>
        <v>0</v>
      </c>
      <c r="H12" s="13">
        <f>M12</f>
        <v>1892410</v>
      </c>
      <c r="I12" s="13"/>
      <c r="J12" s="486"/>
      <c r="K12" s="492"/>
      <c r="L12" s="488"/>
      <c r="M12" s="493">
        <f>M13+M14+M15</f>
        <v>1892410</v>
      </c>
    </row>
    <row r="13" spans="1:15" ht="19.5" customHeight="1">
      <c r="A13" s="77"/>
      <c r="B13" s="77"/>
      <c r="C13" s="14"/>
      <c r="D13" s="25"/>
      <c r="E13" s="26"/>
      <c r="F13" s="26"/>
      <c r="G13" s="302"/>
      <c r="H13" s="26"/>
      <c r="I13" s="26"/>
      <c r="J13" s="490" t="s">
        <v>1071</v>
      </c>
      <c r="K13" s="265" t="s">
        <v>1072</v>
      </c>
      <c r="L13" s="27" t="s">
        <v>1065</v>
      </c>
      <c r="M13" s="28">
        <v>832500</v>
      </c>
    </row>
    <row r="14" spans="1:15" ht="19.5" customHeight="1">
      <c r="A14" s="77"/>
      <c r="B14" s="77"/>
      <c r="C14" s="77"/>
      <c r="D14" s="16"/>
      <c r="E14" s="78"/>
      <c r="F14" s="78"/>
      <c r="G14" s="494"/>
      <c r="H14" s="78"/>
      <c r="I14" s="78"/>
      <c r="J14" s="495"/>
      <c r="K14" s="263" t="s">
        <v>1073</v>
      </c>
      <c r="L14" s="115"/>
      <c r="M14" s="114">
        <v>993240</v>
      </c>
    </row>
    <row r="15" spans="1:15" ht="19.5" customHeight="1">
      <c r="A15" s="77"/>
      <c r="B15" s="77"/>
      <c r="C15" s="66"/>
      <c r="D15" s="19"/>
      <c r="E15" s="20"/>
      <c r="F15" s="496"/>
      <c r="G15" s="497"/>
      <c r="H15" s="496"/>
      <c r="I15" s="20"/>
      <c r="J15" s="491" t="s">
        <v>1074</v>
      </c>
      <c r="K15" s="198" t="s">
        <v>1075</v>
      </c>
      <c r="L15" s="173"/>
      <c r="M15" s="175">
        <v>66670</v>
      </c>
    </row>
    <row r="16" spans="1:15" ht="19.5" customHeight="1">
      <c r="A16" s="77"/>
      <c r="B16" s="77"/>
      <c r="C16" s="66" t="s">
        <v>1076</v>
      </c>
      <c r="D16" s="19">
        <v>1793455</v>
      </c>
      <c r="E16" s="20" t="e">
        <f>D16-#REF!</f>
        <v>#REF!</v>
      </c>
      <c r="F16" s="496">
        <f>M16</f>
        <v>1793455</v>
      </c>
      <c r="G16" s="498">
        <f>F16-D16</f>
        <v>0</v>
      </c>
      <c r="H16" s="496">
        <f>M16</f>
        <v>1793455</v>
      </c>
      <c r="I16" s="496"/>
      <c r="J16" s="486"/>
      <c r="K16" s="492"/>
      <c r="L16" s="488"/>
      <c r="M16" s="489">
        <f>M17</f>
        <v>1793455</v>
      </c>
    </row>
    <row r="17" spans="1:13">
      <c r="A17" s="77"/>
      <c r="B17" s="77"/>
      <c r="C17" s="14"/>
      <c r="D17" s="25"/>
      <c r="E17" s="26"/>
      <c r="F17" s="499"/>
      <c r="G17" s="500"/>
      <c r="H17" s="499"/>
      <c r="I17" s="499"/>
      <c r="J17" s="490" t="s">
        <v>1077</v>
      </c>
      <c r="K17" s="265" t="s">
        <v>1078</v>
      </c>
      <c r="L17" s="27" t="s">
        <v>1065</v>
      </c>
      <c r="M17" s="28">
        <v>1793455</v>
      </c>
    </row>
    <row r="18" spans="1:13">
      <c r="A18" s="77"/>
      <c r="B18" s="77"/>
      <c r="C18" s="403" t="s">
        <v>1079</v>
      </c>
      <c r="D18" s="32">
        <v>2088320</v>
      </c>
      <c r="E18" s="13" t="e">
        <f>D18-#REF!</f>
        <v>#REF!</v>
      </c>
      <c r="F18" s="484">
        <f>H18+I18</f>
        <v>2088320</v>
      </c>
      <c r="G18" s="498">
        <f>F18-D18</f>
        <v>0</v>
      </c>
      <c r="H18" s="484">
        <f>M18</f>
        <v>2088320</v>
      </c>
      <c r="I18" s="484"/>
      <c r="J18" s="486"/>
      <c r="K18" s="492"/>
      <c r="L18" s="488"/>
      <c r="M18" s="489">
        <v>2088320</v>
      </c>
    </row>
    <row r="19" spans="1:13">
      <c r="A19" s="77"/>
      <c r="B19" s="77"/>
      <c r="C19" s="77"/>
      <c r="D19" s="16"/>
      <c r="E19" s="78"/>
      <c r="F19" s="501"/>
      <c r="G19" s="501" t="s">
        <v>1080</v>
      </c>
      <c r="H19" s="501"/>
      <c r="I19" s="501"/>
      <c r="J19" s="486" t="s">
        <v>1081</v>
      </c>
      <c r="K19" s="492"/>
      <c r="L19" s="488"/>
      <c r="M19" s="502"/>
    </row>
    <row r="20" spans="1:13">
      <c r="A20" s="77"/>
      <c r="B20" s="77"/>
      <c r="C20" s="77"/>
      <c r="D20" s="16"/>
      <c r="E20" s="78"/>
      <c r="F20" s="501"/>
      <c r="G20" s="501"/>
      <c r="H20" s="501"/>
      <c r="I20" s="501"/>
      <c r="J20" s="486" t="s">
        <v>1082</v>
      </c>
      <c r="K20" s="492" t="s">
        <v>1083</v>
      </c>
      <c r="L20" s="488" t="s">
        <v>1065</v>
      </c>
      <c r="M20" s="502">
        <v>653140</v>
      </c>
    </row>
    <row r="21" spans="1:13">
      <c r="A21" s="77"/>
      <c r="B21" s="77"/>
      <c r="C21" s="77"/>
      <c r="D21" s="16"/>
      <c r="E21" s="78"/>
      <c r="F21" s="501"/>
      <c r="G21" s="501"/>
      <c r="H21" s="501"/>
      <c r="I21" s="501"/>
      <c r="J21" s="486" t="s">
        <v>1084</v>
      </c>
      <c r="K21" s="492" t="s">
        <v>1085</v>
      </c>
      <c r="L21" s="488" t="s">
        <v>1065</v>
      </c>
      <c r="M21" s="502">
        <v>42800</v>
      </c>
    </row>
    <row r="22" spans="1:13">
      <c r="A22" s="77"/>
      <c r="B22" s="77"/>
      <c r="C22" s="77"/>
      <c r="D22" s="16"/>
      <c r="E22" s="78"/>
      <c r="F22" s="501"/>
      <c r="G22" s="501"/>
      <c r="H22" s="501"/>
      <c r="I22" s="501"/>
      <c r="J22" s="486" t="s">
        <v>1086</v>
      </c>
      <c r="K22" s="492" t="s">
        <v>1087</v>
      </c>
      <c r="L22" s="488" t="s">
        <v>1065</v>
      </c>
      <c r="M22" s="502">
        <v>968410</v>
      </c>
    </row>
    <row r="23" spans="1:13">
      <c r="A23" s="77"/>
      <c r="B23" s="77"/>
      <c r="C23" s="77"/>
      <c r="D23" s="16"/>
      <c r="E23" s="78"/>
      <c r="F23" s="501"/>
      <c r="G23" s="501"/>
      <c r="H23" s="501"/>
      <c r="I23" s="501"/>
      <c r="J23" s="486" t="s">
        <v>1088</v>
      </c>
      <c r="K23" s="492" t="s">
        <v>1089</v>
      </c>
      <c r="L23" s="488" t="s">
        <v>1065</v>
      </c>
      <c r="M23" s="502">
        <v>193680</v>
      </c>
    </row>
    <row r="24" spans="1:13">
      <c r="A24" s="77"/>
      <c r="B24" s="77"/>
      <c r="C24" s="77"/>
      <c r="D24" s="16"/>
      <c r="E24" s="78"/>
      <c r="F24" s="501"/>
      <c r="G24" s="501"/>
      <c r="H24" s="501"/>
      <c r="I24" s="501"/>
      <c r="J24" s="486" t="s">
        <v>1090</v>
      </c>
      <c r="K24" s="492" t="s">
        <v>1091</v>
      </c>
      <c r="L24" s="488" t="s">
        <v>1065</v>
      </c>
      <c r="M24" s="502">
        <v>232420</v>
      </c>
    </row>
    <row r="25" spans="1:13">
      <c r="A25" s="77"/>
      <c r="B25" s="725" t="s">
        <v>1092</v>
      </c>
      <c r="C25" s="726"/>
      <c r="D25" s="477">
        <f>D26+D28+D30+D32</f>
        <v>24000000</v>
      </c>
      <c r="E25" s="477">
        <f>E26+E28+E30+E32</f>
        <v>21433000.499200001</v>
      </c>
      <c r="F25" s="477">
        <f>F26+F28+F30+F32</f>
        <v>22923370</v>
      </c>
      <c r="G25" s="477">
        <f>F25-D25</f>
        <v>-1076630</v>
      </c>
      <c r="H25" s="479">
        <f>H26+H28+H30+H32</f>
        <v>22923370</v>
      </c>
      <c r="I25" s="480">
        <f>I26+I28+I30+I32</f>
        <v>0</v>
      </c>
      <c r="J25" s="405"/>
      <c r="K25" s="481"/>
      <c r="L25" s="482"/>
      <c r="M25" s="483">
        <f>M26+M28+M30+M32</f>
        <v>22923370</v>
      </c>
    </row>
    <row r="26" spans="1:13">
      <c r="A26" s="77"/>
      <c r="B26" s="77"/>
      <c r="C26" s="403" t="s">
        <v>46</v>
      </c>
      <c r="D26" s="484">
        <v>18766200</v>
      </c>
      <c r="E26" s="13">
        <v>15264000</v>
      </c>
      <c r="F26" s="484">
        <v>17858160</v>
      </c>
      <c r="G26" s="485">
        <f>F26-D26</f>
        <v>-908040</v>
      </c>
      <c r="H26" s="484">
        <v>17858160</v>
      </c>
      <c r="I26" s="484"/>
      <c r="J26" s="486"/>
      <c r="K26" s="503"/>
      <c r="L26" s="488"/>
      <c r="M26" s="489">
        <f>M27</f>
        <v>17858160</v>
      </c>
    </row>
    <row r="27" spans="1:13">
      <c r="A27" s="77"/>
      <c r="B27" s="77"/>
      <c r="C27" s="14"/>
      <c r="D27" s="499"/>
      <c r="E27" s="26"/>
      <c r="F27" s="499"/>
      <c r="G27" s="499"/>
      <c r="H27" s="499"/>
      <c r="I27" s="499"/>
      <c r="J27" s="490" t="s">
        <v>1093</v>
      </c>
      <c r="K27" s="504" t="s">
        <v>1094</v>
      </c>
      <c r="L27" s="27" t="s">
        <v>1068</v>
      </c>
      <c r="M27" s="28">
        <v>17858160</v>
      </c>
    </row>
    <row r="28" spans="1:13">
      <c r="A28" s="77"/>
      <c r="B28" s="77"/>
      <c r="C28" s="403" t="s">
        <v>143</v>
      </c>
      <c r="D28" s="484">
        <v>1563850</v>
      </c>
      <c r="E28" s="13">
        <v>2596000</v>
      </c>
      <c r="F28" s="484">
        <v>1563850</v>
      </c>
      <c r="G28" s="485">
        <f>F28-D28</f>
        <v>0</v>
      </c>
      <c r="H28" s="484">
        <f>M28</f>
        <v>1563850</v>
      </c>
      <c r="I28" s="484">
        <v>0</v>
      </c>
      <c r="J28" s="490"/>
      <c r="K28" s="504"/>
      <c r="L28" s="27"/>
      <c r="M28" s="128">
        <f>SUM(M29:M29)</f>
        <v>1563850</v>
      </c>
    </row>
    <row r="29" spans="1:13">
      <c r="A29" s="77"/>
      <c r="B29" s="77"/>
      <c r="C29" s="66"/>
      <c r="D29" s="496"/>
      <c r="E29" s="20"/>
      <c r="F29" s="496"/>
      <c r="G29" s="496"/>
      <c r="H29" s="496"/>
      <c r="I29" s="496"/>
      <c r="J29" s="486" t="s">
        <v>1071</v>
      </c>
      <c r="K29" s="505" t="s">
        <v>1095</v>
      </c>
      <c r="L29" s="488" t="s">
        <v>1096</v>
      </c>
      <c r="M29" s="502">
        <v>1563850</v>
      </c>
    </row>
    <row r="30" spans="1:13">
      <c r="A30" s="506"/>
      <c r="B30" s="172"/>
      <c r="C30" s="403" t="s">
        <v>145</v>
      </c>
      <c r="D30" s="496">
        <v>1694170</v>
      </c>
      <c r="E30" s="20">
        <v>1696000</v>
      </c>
      <c r="F30" s="496">
        <v>1618500</v>
      </c>
      <c r="G30" s="485">
        <f>F30-D30</f>
        <v>-75670</v>
      </c>
      <c r="H30" s="496">
        <f>F30</f>
        <v>1618500</v>
      </c>
      <c r="I30" s="496">
        <v>0</v>
      </c>
      <c r="J30" s="491"/>
      <c r="K30" s="507"/>
      <c r="L30" s="173"/>
      <c r="M30" s="196">
        <f>M31</f>
        <v>1618500</v>
      </c>
    </row>
    <row r="31" spans="1:13">
      <c r="A31" s="77"/>
      <c r="B31" s="77"/>
      <c r="C31" s="77"/>
      <c r="D31" s="501"/>
      <c r="E31" s="78"/>
      <c r="F31" s="501"/>
      <c r="G31" s="501"/>
      <c r="H31" s="501"/>
      <c r="I31" s="501"/>
      <c r="J31" s="491" t="s">
        <v>1097</v>
      </c>
      <c r="K31" s="507" t="s">
        <v>1098</v>
      </c>
      <c r="L31" s="173" t="s">
        <v>1096</v>
      </c>
      <c r="M31" s="175">
        <v>1618500</v>
      </c>
    </row>
    <row r="32" spans="1:13">
      <c r="A32" s="77"/>
      <c r="B32" s="77"/>
      <c r="C32" s="403" t="s">
        <v>147</v>
      </c>
      <c r="D32" s="484">
        <v>1975780</v>
      </c>
      <c r="E32" s="13">
        <v>1877000.4992</v>
      </c>
      <c r="F32" s="484">
        <v>1882860</v>
      </c>
      <c r="G32" s="485">
        <f>F32-D32</f>
        <v>-92920</v>
      </c>
      <c r="H32" s="484">
        <f>F32</f>
        <v>1882860</v>
      </c>
      <c r="I32" s="484">
        <v>0</v>
      </c>
      <c r="J32" s="508"/>
      <c r="K32" s="509"/>
      <c r="L32" s="488"/>
      <c r="M32" s="510">
        <f>M33</f>
        <v>1882860</v>
      </c>
    </row>
    <row r="33" spans="1:13">
      <c r="A33" s="77"/>
      <c r="B33" s="77"/>
      <c r="C33" s="77"/>
      <c r="D33" s="16"/>
      <c r="E33" s="78"/>
      <c r="F33" s="501"/>
      <c r="G33" s="501"/>
      <c r="H33" s="501"/>
      <c r="I33" s="501"/>
      <c r="J33" s="511" t="s">
        <v>1099</v>
      </c>
      <c r="K33" s="512"/>
      <c r="L33" s="488"/>
      <c r="M33" s="513">
        <f>SUM(M34:M38)</f>
        <v>1882860</v>
      </c>
    </row>
    <row r="34" spans="1:13">
      <c r="A34" s="77"/>
      <c r="B34" s="77"/>
      <c r="C34" s="77"/>
      <c r="D34" s="16"/>
      <c r="E34" s="78"/>
      <c r="F34" s="501"/>
      <c r="G34" s="501"/>
      <c r="H34" s="501"/>
      <c r="I34" s="501"/>
      <c r="J34" s="511" t="s">
        <v>1100</v>
      </c>
      <c r="K34" s="514" t="s">
        <v>1101</v>
      </c>
      <c r="L34" s="488" t="s">
        <v>1096</v>
      </c>
      <c r="M34" s="513">
        <v>585515</v>
      </c>
    </row>
    <row r="35" spans="1:13">
      <c r="A35" s="77"/>
      <c r="B35" s="77"/>
      <c r="C35" s="77"/>
      <c r="D35" s="16"/>
      <c r="E35" s="78"/>
      <c r="F35" s="501"/>
      <c r="G35" s="501"/>
      <c r="H35" s="501"/>
      <c r="I35" s="501"/>
      <c r="J35" s="511" t="s">
        <v>1102</v>
      </c>
      <c r="K35" s="514" t="s">
        <v>1103</v>
      </c>
      <c r="L35" s="488" t="s">
        <v>1096</v>
      </c>
      <c r="M35" s="513">
        <v>38800</v>
      </c>
    </row>
    <row r="36" spans="1:13">
      <c r="A36" s="77"/>
      <c r="B36" s="77"/>
      <c r="C36" s="77"/>
      <c r="D36" s="16"/>
      <c r="E36" s="78"/>
      <c r="F36" s="501"/>
      <c r="G36" s="501"/>
      <c r="H36" s="501"/>
      <c r="I36" s="501"/>
      <c r="J36" s="511" t="s">
        <v>1104</v>
      </c>
      <c r="K36" s="514" t="s">
        <v>1105</v>
      </c>
      <c r="L36" s="488" t="s">
        <v>1096</v>
      </c>
      <c r="M36" s="513">
        <v>873990</v>
      </c>
    </row>
    <row r="37" spans="1:13">
      <c r="A37" s="77"/>
      <c r="B37" s="77"/>
      <c r="C37" s="77"/>
      <c r="D37" s="16"/>
      <c r="E37" s="78"/>
      <c r="F37" s="501"/>
      <c r="G37" s="501"/>
      <c r="H37" s="501"/>
      <c r="I37" s="501"/>
      <c r="J37" s="511" t="s">
        <v>1106</v>
      </c>
      <c r="K37" s="514" t="s">
        <v>1107</v>
      </c>
      <c r="L37" s="488" t="s">
        <v>1096</v>
      </c>
      <c r="M37" s="513">
        <v>174798</v>
      </c>
    </row>
    <row r="38" spans="1:13">
      <c r="A38" s="77"/>
      <c r="B38" s="77"/>
      <c r="C38" s="77"/>
      <c r="D38" s="16"/>
      <c r="E38" s="78"/>
      <c r="F38" s="501"/>
      <c r="G38" s="501"/>
      <c r="H38" s="501"/>
      <c r="I38" s="501"/>
      <c r="J38" s="486" t="s">
        <v>1108</v>
      </c>
      <c r="K38" s="505" t="s">
        <v>1109</v>
      </c>
      <c r="L38" s="515" t="s">
        <v>1096</v>
      </c>
      <c r="M38" s="516">
        <v>209757</v>
      </c>
    </row>
    <row r="39" spans="1:13">
      <c r="A39" s="716" t="s">
        <v>969</v>
      </c>
      <c r="B39" s="717"/>
      <c r="C39" s="718"/>
      <c r="D39" s="517">
        <f>D40+D70</f>
        <v>32909328</v>
      </c>
      <c r="E39" s="517" t="e">
        <f>E40+E70</f>
        <v>#REF!</v>
      </c>
      <c r="F39" s="517">
        <f>F40+F70</f>
        <v>32909328</v>
      </c>
      <c r="G39" s="518">
        <f>F39-D39</f>
        <v>0</v>
      </c>
      <c r="H39" s="518">
        <f>H40+H70</f>
        <v>31788328</v>
      </c>
      <c r="I39" s="518">
        <f>I40+I70</f>
        <v>1121000</v>
      </c>
      <c r="J39" s="491"/>
      <c r="K39" s="507"/>
      <c r="L39" s="173"/>
      <c r="M39" s="196">
        <f>M40+M70</f>
        <v>32909328</v>
      </c>
    </row>
    <row r="40" spans="1:13">
      <c r="A40" s="77"/>
      <c r="B40" s="720" t="s">
        <v>1110</v>
      </c>
      <c r="C40" s="720"/>
      <c r="D40" s="519">
        <f t="shared" ref="D40:I40" si="0">D41+D44+D48+D54+D60+D64</f>
        <v>23761148</v>
      </c>
      <c r="E40" s="519" t="e">
        <f t="shared" si="0"/>
        <v>#REF!</v>
      </c>
      <c r="F40" s="519">
        <f t="shared" si="0"/>
        <v>23761148</v>
      </c>
      <c r="G40" s="520">
        <f t="shared" si="0"/>
        <v>0</v>
      </c>
      <c r="H40" s="520">
        <f t="shared" si="0"/>
        <v>22640148</v>
      </c>
      <c r="I40" s="520">
        <f t="shared" si="0"/>
        <v>1121000</v>
      </c>
      <c r="J40" s="521"/>
      <c r="K40" s="481"/>
      <c r="L40" s="482"/>
      <c r="M40" s="96">
        <f>M41+M44+M48+M54+M60+M64</f>
        <v>23761148</v>
      </c>
    </row>
    <row r="41" spans="1:13">
      <c r="A41" s="77"/>
      <c r="B41" s="77"/>
      <c r="C41" s="307" t="s">
        <v>1111</v>
      </c>
      <c r="D41" s="308">
        <v>100000</v>
      </c>
      <c r="E41" s="522" t="e">
        <f>D41-#REF!</f>
        <v>#REF!</v>
      </c>
      <c r="F41" s="497">
        <v>99640</v>
      </c>
      <c r="G41" s="523">
        <f>F41-D41</f>
        <v>-360</v>
      </c>
      <c r="H41" s="497">
        <f>F41</f>
        <v>99640</v>
      </c>
      <c r="I41" s="497"/>
      <c r="J41" s="524"/>
      <c r="K41" s="474"/>
      <c r="L41" s="475"/>
      <c r="M41" s="298">
        <f>M42+M43</f>
        <v>99640</v>
      </c>
    </row>
    <row r="42" spans="1:13">
      <c r="A42" s="77"/>
      <c r="B42" s="77"/>
      <c r="C42" s="300"/>
      <c r="D42" s="301"/>
      <c r="E42" s="302"/>
      <c r="F42" s="500"/>
      <c r="G42" s="500"/>
      <c r="H42" s="500"/>
      <c r="I42" s="500"/>
      <c r="J42" s="524" t="s">
        <v>1112</v>
      </c>
      <c r="K42" s="474" t="s">
        <v>1113</v>
      </c>
      <c r="L42" s="475"/>
      <c r="M42" s="525">
        <v>49640</v>
      </c>
    </row>
    <row r="43" spans="1:13">
      <c r="A43" s="77"/>
      <c r="B43" s="77"/>
      <c r="C43" s="307"/>
      <c r="D43" s="308"/>
      <c r="E43" s="309"/>
      <c r="F43" s="497"/>
      <c r="G43" s="497"/>
      <c r="H43" s="497"/>
      <c r="I43" s="497"/>
      <c r="J43" s="524" t="s">
        <v>1114</v>
      </c>
      <c r="K43" s="474" t="s">
        <v>1115</v>
      </c>
      <c r="L43" s="475"/>
      <c r="M43" s="525">
        <v>50000</v>
      </c>
    </row>
    <row r="44" spans="1:13">
      <c r="A44" s="77"/>
      <c r="B44" s="77"/>
      <c r="C44" s="526" t="s">
        <v>1116</v>
      </c>
      <c r="D44" s="527">
        <v>500000</v>
      </c>
      <c r="E44" s="522">
        <f>M45+M46+M47</f>
        <v>500360</v>
      </c>
      <c r="F44" s="527">
        <v>500360</v>
      </c>
      <c r="G44" s="523">
        <f>F44-D44</f>
        <v>360</v>
      </c>
      <c r="H44" s="528">
        <f>F44</f>
        <v>500360</v>
      </c>
      <c r="I44" s="522">
        <v>0</v>
      </c>
      <c r="J44" s="474"/>
      <c r="K44" s="475"/>
      <c r="L44" s="529">
        <f>M45+M46+M47</f>
        <v>500360</v>
      </c>
      <c r="M44" s="530">
        <f>SUM(M45:M47)</f>
        <v>500360</v>
      </c>
    </row>
    <row r="45" spans="1:13">
      <c r="A45" s="77"/>
      <c r="B45" s="77"/>
      <c r="C45" s="531"/>
      <c r="D45" s="532"/>
      <c r="E45" s="494"/>
      <c r="F45" s="532"/>
      <c r="G45" s="533"/>
      <c r="H45" s="534"/>
      <c r="I45" s="535"/>
      <c r="J45" s="536" t="s">
        <v>1117</v>
      </c>
      <c r="K45" s="537" t="s">
        <v>1118</v>
      </c>
      <c r="L45" s="538" t="s">
        <v>1065</v>
      </c>
      <c r="M45" s="525">
        <v>280400</v>
      </c>
    </row>
    <row r="46" spans="1:13">
      <c r="A46" s="77"/>
      <c r="B46" s="77"/>
      <c r="C46" s="531"/>
      <c r="D46" s="532"/>
      <c r="E46" s="494"/>
      <c r="F46" s="532"/>
      <c r="G46" s="533"/>
      <c r="H46" s="534"/>
      <c r="I46" s="535"/>
      <c r="J46" s="536" t="s">
        <v>1119</v>
      </c>
      <c r="K46" s="537" t="s">
        <v>1120</v>
      </c>
      <c r="L46" s="538"/>
      <c r="M46" s="525">
        <v>1500</v>
      </c>
    </row>
    <row r="47" spans="1:13">
      <c r="A47" s="77"/>
      <c r="B47" s="77"/>
      <c r="C47" s="531"/>
      <c r="D47" s="532"/>
      <c r="E47" s="494"/>
      <c r="F47" s="532"/>
      <c r="G47" s="533"/>
      <c r="H47" s="535"/>
      <c r="I47" s="535"/>
      <c r="J47" s="539" t="s">
        <v>1121</v>
      </c>
      <c r="K47" s="537" t="s">
        <v>1122</v>
      </c>
      <c r="L47" s="538" t="s">
        <v>1065</v>
      </c>
      <c r="M47" s="525">
        <v>218460</v>
      </c>
    </row>
    <row r="48" spans="1:13">
      <c r="A48" s="77"/>
      <c r="B48" s="77"/>
      <c r="C48" s="526" t="s">
        <v>1123</v>
      </c>
      <c r="D48" s="527">
        <v>1960119</v>
      </c>
      <c r="E48" s="527" t="e">
        <f>#REF!</f>
        <v>#REF!</v>
      </c>
      <c r="F48" s="527">
        <v>1960119</v>
      </c>
      <c r="G48" s="523">
        <f>F48-D48</f>
        <v>0</v>
      </c>
      <c r="H48" s="522">
        <v>1960119</v>
      </c>
      <c r="I48" s="522"/>
      <c r="J48" s="540"/>
      <c r="K48" s="474"/>
      <c r="L48" s="475"/>
      <c r="M48" s="298">
        <f>SUM(M49:M53)</f>
        <v>1960119</v>
      </c>
    </row>
    <row r="49" spans="1:13">
      <c r="A49" s="77"/>
      <c r="B49" s="77"/>
      <c r="C49" s="531"/>
      <c r="D49" s="532"/>
      <c r="E49" s="309"/>
      <c r="F49" s="535"/>
      <c r="G49" s="535"/>
      <c r="H49" s="302"/>
      <c r="I49" s="535" t="s">
        <v>1124</v>
      </c>
      <c r="J49" s="536" t="s">
        <v>1125</v>
      </c>
      <c r="K49" s="537" t="s">
        <v>1126</v>
      </c>
      <c r="L49" s="538" t="s">
        <v>1127</v>
      </c>
      <c r="M49" s="525">
        <v>342260</v>
      </c>
    </row>
    <row r="50" spans="1:13">
      <c r="A50" s="77"/>
      <c r="B50" s="172"/>
      <c r="C50" s="531"/>
      <c r="D50" s="532"/>
      <c r="E50" s="309"/>
      <c r="F50" s="494"/>
      <c r="G50" s="494"/>
      <c r="H50" s="494"/>
      <c r="I50" s="494"/>
      <c r="J50" s="536" t="s">
        <v>1128</v>
      </c>
      <c r="K50" s="537" t="s">
        <v>1129</v>
      </c>
      <c r="L50" s="538" t="s">
        <v>1127</v>
      </c>
      <c r="M50" s="525">
        <v>1314610</v>
      </c>
    </row>
    <row r="51" spans="1:13">
      <c r="A51" s="77"/>
      <c r="B51" s="172"/>
      <c r="C51" s="531"/>
      <c r="D51" s="532"/>
      <c r="E51" s="494"/>
      <c r="F51" s="535"/>
      <c r="G51" s="535"/>
      <c r="H51" s="535"/>
      <c r="I51" s="535"/>
      <c r="J51" s="536" t="s">
        <v>1130</v>
      </c>
      <c r="K51" s="537" t="s">
        <v>1131</v>
      </c>
      <c r="L51" s="538" t="s">
        <v>1127</v>
      </c>
      <c r="M51" s="525">
        <v>34830</v>
      </c>
    </row>
    <row r="52" spans="1:13">
      <c r="A52" s="77"/>
      <c r="B52" s="172"/>
      <c r="C52" s="531"/>
      <c r="D52" s="532"/>
      <c r="E52" s="494"/>
      <c r="F52" s="535"/>
      <c r="G52" s="535"/>
      <c r="H52" s="535"/>
      <c r="I52" s="535"/>
      <c r="J52" s="536" t="s">
        <v>1132</v>
      </c>
      <c r="K52" s="537" t="s">
        <v>1133</v>
      </c>
      <c r="L52" s="538" t="s">
        <v>1127</v>
      </c>
      <c r="M52" s="525">
        <v>165169</v>
      </c>
    </row>
    <row r="53" spans="1:13">
      <c r="A53" s="77"/>
      <c r="B53" s="77"/>
      <c r="C53" s="307"/>
      <c r="D53" s="532"/>
      <c r="E53" s="494"/>
      <c r="F53" s="535"/>
      <c r="G53" s="535"/>
      <c r="H53" s="535"/>
      <c r="I53" s="535"/>
      <c r="J53" s="536" t="s">
        <v>1134</v>
      </c>
      <c r="K53" s="537" t="s">
        <v>1135</v>
      </c>
      <c r="L53" s="538" t="s">
        <v>1127</v>
      </c>
      <c r="M53" s="525">
        <v>103250</v>
      </c>
    </row>
    <row r="54" spans="1:13">
      <c r="A54" s="77"/>
      <c r="B54" s="77"/>
      <c r="C54" s="526" t="s">
        <v>1136</v>
      </c>
      <c r="D54" s="527">
        <v>966506</v>
      </c>
      <c r="E54" s="522" t="e">
        <f>D54-#REF!</f>
        <v>#REF!</v>
      </c>
      <c r="F54" s="528">
        <f>M54</f>
        <v>966506</v>
      </c>
      <c r="G54" s="523">
        <f>F54-D54</f>
        <v>0</v>
      </c>
      <c r="H54" s="528">
        <f>F54-I54</f>
        <v>846506</v>
      </c>
      <c r="I54" s="528">
        <v>120000</v>
      </c>
      <c r="J54" s="540"/>
      <c r="K54" s="474"/>
      <c r="L54" s="475"/>
      <c r="M54" s="298">
        <f>SUM(M55:M59)</f>
        <v>966506</v>
      </c>
    </row>
    <row r="55" spans="1:13">
      <c r="A55" s="77"/>
      <c r="B55" s="77"/>
      <c r="C55" s="531"/>
      <c r="D55" s="532"/>
      <c r="E55" s="494"/>
      <c r="F55" s="535"/>
      <c r="G55" s="535"/>
      <c r="H55" s="535"/>
      <c r="I55" s="535"/>
      <c r="J55" s="536" t="s">
        <v>1137</v>
      </c>
      <c r="K55" s="537" t="s">
        <v>1138</v>
      </c>
      <c r="L55" s="538" t="s">
        <v>1065</v>
      </c>
      <c r="M55" s="525">
        <v>120000</v>
      </c>
    </row>
    <row r="56" spans="1:13">
      <c r="A56" s="77"/>
      <c r="B56" s="77"/>
      <c r="C56" s="531"/>
      <c r="D56" s="532"/>
      <c r="E56" s="494"/>
      <c r="F56" s="535"/>
      <c r="G56" s="535"/>
      <c r="H56" s="535"/>
      <c r="I56" s="535" t="s">
        <v>1139</v>
      </c>
      <c r="J56" s="536" t="s">
        <v>1140</v>
      </c>
      <c r="K56" s="537" t="s">
        <v>1141</v>
      </c>
      <c r="L56" s="538" t="s">
        <v>1065</v>
      </c>
      <c r="M56" s="525">
        <v>661520</v>
      </c>
    </row>
    <row r="57" spans="1:13">
      <c r="A57" s="77"/>
      <c r="B57" s="77"/>
      <c r="C57" s="531"/>
      <c r="D57" s="532"/>
      <c r="E57" s="494"/>
      <c r="F57" s="535"/>
      <c r="G57" s="535"/>
      <c r="H57" s="535"/>
      <c r="I57" s="535"/>
      <c r="J57" s="536" t="s">
        <v>1142</v>
      </c>
      <c r="K57" s="537" t="s">
        <v>1143</v>
      </c>
      <c r="L57" s="538" t="s">
        <v>1065</v>
      </c>
      <c r="M57" s="525">
        <v>91340</v>
      </c>
    </row>
    <row r="58" spans="1:13">
      <c r="A58" s="77"/>
      <c r="B58" s="77"/>
      <c r="C58" s="531"/>
      <c r="D58" s="532"/>
      <c r="E58" s="494"/>
      <c r="F58" s="535"/>
      <c r="G58" s="535"/>
      <c r="H58" s="535"/>
      <c r="I58" s="535"/>
      <c r="J58" s="536" t="s">
        <v>1144</v>
      </c>
      <c r="K58" s="537" t="s">
        <v>1145</v>
      </c>
      <c r="L58" s="538" t="s">
        <v>1065</v>
      </c>
      <c r="M58" s="525">
        <v>27070</v>
      </c>
    </row>
    <row r="59" spans="1:13">
      <c r="A59" s="77"/>
      <c r="B59" s="77"/>
      <c r="C59" s="531"/>
      <c r="D59" s="532"/>
      <c r="E59" s="494"/>
      <c r="F59" s="535"/>
      <c r="G59" s="535"/>
      <c r="H59" s="535"/>
      <c r="I59" s="535"/>
      <c r="J59" s="536" t="s">
        <v>1146</v>
      </c>
      <c r="K59" s="537" t="s">
        <v>1147</v>
      </c>
      <c r="L59" s="538" t="s">
        <v>1065</v>
      </c>
      <c r="M59" s="525">
        <v>66576</v>
      </c>
    </row>
    <row r="60" spans="1:13">
      <c r="A60" s="77"/>
      <c r="B60" s="77"/>
      <c r="C60" s="526" t="s">
        <v>1148</v>
      </c>
      <c r="D60" s="527">
        <v>3000000</v>
      </c>
      <c r="E60" s="522" t="e">
        <f>D60-#REF!</f>
        <v>#REF!</v>
      </c>
      <c r="F60" s="522">
        <f>M60</f>
        <v>3000000</v>
      </c>
      <c r="G60" s="523">
        <f>F60-D60</f>
        <v>0</v>
      </c>
      <c r="H60" s="522">
        <v>3000000</v>
      </c>
      <c r="I60" s="522"/>
      <c r="J60" s="536"/>
      <c r="K60" s="537"/>
      <c r="L60" s="538"/>
      <c r="M60" s="298">
        <f>M61+M62+M63</f>
        <v>3000000</v>
      </c>
    </row>
    <row r="61" spans="1:13">
      <c r="A61" s="77"/>
      <c r="B61" s="77"/>
      <c r="C61" s="531"/>
      <c r="D61" s="532"/>
      <c r="E61" s="494"/>
      <c r="F61" s="535"/>
      <c r="G61" s="535"/>
      <c r="H61" s="535"/>
      <c r="I61" s="535"/>
      <c r="J61" s="536" t="s">
        <v>1149</v>
      </c>
      <c r="K61" s="537" t="s">
        <v>1150</v>
      </c>
      <c r="L61" s="538" t="s">
        <v>1065</v>
      </c>
      <c r="M61" s="525">
        <v>1689000</v>
      </c>
    </row>
    <row r="62" spans="1:13">
      <c r="A62" s="77"/>
      <c r="B62" s="77"/>
      <c r="C62" s="531"/>
      <c r="D62" s="532"/>
      <c r="E62" s="494"/>
      <c r="F62" s="535"/>
      <c r="G62" s="535"/>
      <c r="H62" s="535"/>
      <c r="I62" s="494"/>
      <c r="J62" s="536" t="s">
        <v>1151</v>
      </c>
      <c r="K62" s="537" t="s">
        <v>1152</v>
      </c>
      <c r="L62" s="538" t="s">
        <v>1065</v>
      </c>
      <c r="M62" s="525">
        <v>1281000</v>
      </c>
    </row>
    <row r="63" spans="1:13">
      <c r="A63" s="77"/>
      <c r="B63" s="77"/>
      <c r="C63" s="307"/>
      <c r="D63" s="308"/>
      <c r="E63" s="309"/>
      <c r="F63" s="497"/>
      <c r="G63" s="497"/>
      <c r="H63" s="497"/>
      <c r="I63" s="309"/>
      <c r="J63" s="536" t="s">
        <v>1153</v>
      </c>
      <c r="K63" s="537" t="s">
        <v>1154</v>
      </c>
      <c r="L63" s="538" t="s">
        <v>1065</v>
      </c>
      <c r="M63" s="525">
        <v>30000</v>
      </c>
    </row>
    <row r="64" spans="1:13">
      <c r="A64" s="77"/>
      <c r="B64" s="77"/>
      <c r="C64" s="307" t="s">
        <v>1155</v>
      </c>
      <c r="D64" s="308">
        <v>17234523</v>
      </c>
      <c r="E64" s="522"/>
      <c r="F64" s="497">
        <v>17234523</v>
      </c>
      <c r="G64" s="523">
        <f>F64-D64</f>
        <v>0</v>
      </c>
      <c r="H64" s="497">
        <f>F64-I64</f>
        <v>16233523</v>
      </c>
      <c r="I64" s="497">
        <v>1001000</v>
      </c>
      <c r="J64" s="524"/>
      <c r="K64" s="474"/>
      <c r="L64" s="475"/>
      <c r="M64" s="530">
        <f>SUM(M65:M69)</f>
        <v>17234523</v>
      </c>
    </row>
    <row r="65" spans="1:13">
      <c r="A65" s="77"/>
      <c r="B65" s="77"/>
      <c r="C65" s="300"/>
      <c r="D65" s="301"/>
      <c r="E65" s="302"/>
      <c r="F65" s="302"/>
      <c r="G65" s="302"/>
      <c r="H65" s="302"/>
      <c r="I65" s="302"/>
      <c r="J65" s="536" t="s">
        <v>1156</v>
      </c>
      <c r="K65" s="541" t="s">
        <v>1157</v>
      </c>
      <c r="L65" s="538" t="s">
        <v>1065</v>
      </c>
      <c r="M65" s="121">
        <v>668520</v>
      </c>
    </row>
    <row r="66" spans="1:13">
      <c r="A66" s="77"/>
      <c r="B66" s="77"/>
      <c r="C66" s="531"/>
      <c r="D66" s="532"/>
      <c r="E66" s="494"/>
      <c r="F66" s="535"/>
      <c r="G66" s="535"/>
      <c r="H66" s="535"/>
      <c r="I66" s="494"/>
      <c r="J66" s="536" t="s">
        <v>1158</v>
      </c>
      <c r="K66" s="474" t="s">
        <v>1159</v>
      </c>
      <c r="L66" s="538" t="s">
        <v>1065</v>
      </c>
      <c r="M66" s="121">
        <v>123500</v>
      </c>
    </row>
    <row r="67" spans="1:13">
      <c r="A67" s="77"/>
      <c r="B67" s="77"/>
      <c r="C67" s="531"/>
      <c r="D67" s="532"/>
      <c r="E67" s="494"/>
      <c r="F67" s="535"/>
      <c r="G67" s="535"/>
      <c r="H67" s="535"/>
      <c r="I67" s="494"/>
      <c r="J67" s="536" t="s">
        <v>1160</v>
      </c>
      <c r="K67" s="537" t="s">
        <v>1161</v>
      </c>
      <c r="L67" s="538" t="s">
        <v>1065</v>
      </c>
      <c r="M67" s="121">
        <v>662170</v>
      </c>
    </row>
    <row r="68" spans="1:13" ht="27">
      <c r="A68" s="10"/>
      <c r="B68" s="77"/>
      <c r="C68" s="531"/>
      <c r="D68" s="532"/>
      <c r="E68" s="494"/>
      <c r="F68" s="535"/>
      <c r="G68" s="535"/>
      <c r="H68" s="535"/>
      <c r="I68" s="494"/>
      <c r="J68" s="536" t="s">
        <v>1162</v>
      </c>
      <c r="K68" s="537" t="s">
        <v>1163</v>
      </c>
      <c r="L68" s="538" t="s">
        <v>1065</v>
      </c>
      <c r="M68" s="525">
        <v>13460333</v>
      </c>
    </row>
    <row r="69" spans="1:13">
      <c r="A69" s="10"/>
      <c r="B69" s="66"/>
      <c r="C69" s="307"/>
      <c r="D69" s="308"/>
      <c r="E69" s="309"/>
      <c r="F69" s="497"/>
      <c r="G69" s="497"/>
      <c r="H69" s="497"/>
      <c r="I69" s="309"/>
      <c r="J69" s="536" t="s">
        <v>1164</v>
      </c>
      <c r="K69" s="474" t="s">
        <v>1165</v>
      </c>
      <c r="L69" s="538" t="s">
        <v>1065</v>
      </c>
      <c r="M69" s="525">
        <v>2320000</v>
      </c>
    </row>
    <row r="70" spans="1:13">
      <c r="A70" s="77"/>
      <c r="B70" s="721" t="s">
        <v>1166</v>
      </c>
      <c r="C70" s="721"/>
      <c r="D70" s="519">
        <f>D71+D74+D80+D85+D89+D92</f>
        <v>9148180</v>
      </c>
      <c r="E70" s="519" t="e">
        <f t="shared" ref="E70:F70" si="1">E71+E74+E80+E85+E89+E92</f>
        <v>#REF!</v>
      </c>
      <c r="F70" s="519">
        <f t="shared" si="1"/>
        <v>9148180</v>
      </c>
      <c r="G70" s="542">
        <f>F70-D70</f>
        <v>0</v>
      </c>
      <c r="H70" s="520">
        <f>H71+H74+H80+H85+H89+H92</f>
        <v>9148180</v>
      </c>
      <c r="I70" s="543"/>
      <c r="J70" s="521"/>
      <c r="K70" s="481"/>
      <c r="L70" s="482"/>
      <c r="M70" s="96">
        <f>M71+M74+M80+M85+M89+M92</f>
        <v>9148180</v>
      </c>
    </row>
    <row r="71" spans="1:13">
      <c r="A71" s="77"/>
      <c r="B71" s="77"/>
      <c r="C71" s="66" t="s">
        <v>1167</v>
      </c>
      <c r="D71" s="19">
        <v>100000</v>
      </c>
      <c r="E71" s="544" t="e">
        <f>D71-#REF!</f>
        <v>#REF!</v>
      </c>
      <c r="F71" s="496">
        <v>100000</v>
      </c>
      <c r="G71" s="496">
        <f>F71-D71</f>
        <v>0</v>
      </c>
      <c r="H71" s="496">
        <v>100000</v>
      </c>
      <c r="I71" s="496"/>
      <c r="J71" s="545"/>
      <c r="K71" s="546"/>
      <c r="L71" s="547"/>
      <c r="M71" s="24">
        <f>M72+M73</f>
        <v>100000</v>
      </c>
    </row>
    <row r="72" spans="1:13">
      <c r="A72" s="77"/>
      <c r="B72" s="77"/>
      <c r="C72" s="14"/>
      <c r="D72" s="25"/>
      <c r="E72" s="26"/>
      <c r="F72" s="499"/>
      <c r="G72" s="499"/>
      <c r="H72" s="499"/>
      <c r="I72" s="499"/>
      <c r="J72" s="524" t="s">
        <v>1168</v>
      </c>
      <c r="K72" s="474" t="s">
        <v>1169</v>
      </c>
      <c r="L72" s="475"/>
      <c r="M72" s="525">
        <v>50000</v>
      </c>
    </row>
    <row r="73" spans="1:13">
      <c r="A73" s="77"/>
      <c r="B73" s="77"/>
      <c r="C73" s="66"/>
      <c r="D73" s="19"/>
      <c r="E73" s="20"/>
      <c r="F73" s="496"/>
      <c r="G73" s="496"/>
      <c r="H73" s="496"/>
      <c r="I73" s="496"/>
      <c r="J73" s="524" t="s">
        <v>1170</v>
      </c>
      <c r="K73" s="474" t="s">
        <v>1171</v>
      </c>
      <c r="L73" s="475"/>
      <c r="M73" s="525">
        <v>50000</v>
      </c>
    </row>
    <row r="74" spans="1:13">
      <c r="A74" s="77"/>
      <c r="B74" s="77"/>
      <c r="C74" s="548" t="s">
        <v>1172</v>
      </c>
      <c r="D74" s="549">
        <v>1500000</v>
      </c>
      <c r="E74" s="544">
        <f>M75+M76+M78</f>
        <v>1375320</v>
      </c>
      <c r="F74" s="549">
        <v>1518000</v>
      </c>
      <c r="G74" s="496">
        <f>F74-D74</f>
        <v>18000</v>
      </c>
      <c r="H74" s="550">
        <f>F74</f>
        <v>1518000</v>
      </c>
      <c r="I74" s="550">
        <v>0</v>
      </c>
      <c r="J74" s="551"/>
      <c r="K74" s="503"/>
      <c r="L74" s="488"/>
      <c r="M74" s="24">
        <f>M75+M76+M77+M78+M79</f>
        <v>1518000</v>
      </c>
    </row>
    <row r="75" spans="1:13">
      <c r="A75" s="77"/>
      <c r="B75" s="77"/>
      <c r="C75" s="77"/>
      <c r="D75" s="16"/>
      <c r="E75" s="78"/>
      <c r="F75" s="16"/>
      <c r="G75" s="552"/>
      <c r="H75" s="553"/>
      <c r="I75" s="501"/>
      <c r="J75" s="551" t="s">
        <v>1173</v>
      </c>
      <c r="K75" s="503" t="s">
        <v>1174</v>
      </c>
      <c r="L75" s="488" t="s">
        <v>1065</v>
      </c>
      <c r="M75" s="102">
        <v>123560</v>
      </c>
    </row>
    <row r="76" spans="1:13">
      <c r="A76" s="77"/>
      <c r="B76" s="77"/>
      <c r="C76" s="77"/>
      <c r="D76" s="16"/>
      <c r="E76" s="78"/>
      <c r="F76" s="16"/>
      <c r="G76" s="552"/>
      <c r="H76" s="553"/>
      <c r="I76" s="501"/>
      <c r="J76" s="551" t="s">
        <v>1175</v>
      </c>
      <c r="K76" s="503" t="s">
        <v>1176</v>
      </c>
      <c r="L76" s="488" t="s">
        <v>1127</v>
      </c>
      <c r="M76" s="102">
        <v>246500</v>
      </c>
    </row>
    <row r="77" spans="1:13">
      <c r="A77" s="77"/>
      <c r="B77" s="77"/>
      <c r="C77" s="77"/>
      <c r="D77" s="16"/>
      <c r="E77" s="78"/>
      <c r="F77" s="16"/>
      <c r="G77" s="552"/>
      <c r="H77" s="553"/>
      <c r="I77" s="501"/>
      <c r="J77" s="551" t="s">
        <v>1177</v>
      </c>
      <c r="K77" s="503" t="s">
        <v>1145</v>
      </c>
      <c r="L77" s="488" t="s">
        <v>1127</v>
      </c>
      <c r="M77" s="102">
        <v>132000</v>
      </c>
    </row>
    <row r="78" spans="1:13">
      <c r="A78" s="77"/>
      <c r="B78" s="77"/>
      <c r="C78" s="77"/>
      <c r="D78" s="16"/>
      <c r="E78" s="78"/>
      <c r="F78" s="16"/>
      <c r="G78" s="552"/>
      <c r="H78" s="501"/>
      <c r="I78" s="501"/>
      <c r="J78" s="554" t="s">
        <v>1178</v>
      </c>
      <c r="K78" s="503" t="s">
        <v>1179</v>
      </c>
      <c r="L78" s="488" t="s">
        <v>1065</v>
      </c>
      <c r="M78" s="102">
        <v>1005260</v>
      </c>
    </row>
    <row r="79" spans="1:13">
      <c r="A79" s="77"/>
      <c r="B79" s="77"/>
      <c r="C79" s="77"/>
      <c r="D79" s="16"/>
      <c r="E79" s="78"/>
      <c r="F79" s="16"/>
      <c r="G79" s="552"/>
      <c r="H79" s="501"/>
      <c r="I79" s="501"/>
      <c r="J79" s="554" t="s">
        <v>1180</v>
      </c>
      <c r="K79" s="503" t="s">
        <v>1181</v>
      </c>
      <c r="L79" s="488" t="s">
        <v>1065</v>
      </c>
      <c r="M79" s="102">
        <v>10680</v>
      </c>
    </row>
    <row r="80" spans="1:13">
      <c r="A80" s="77"/>
      <c r="B80" s="77"/>
      <c r="C80" s="548" t="s">
        <v>1182</v>
      </c>
      <c r="D80" s="549">
        <v>2180000</v>
      </c>
      <c r="E80" s="549" t="e">
        <f>#REF!</f>
        <v>#REF!</v>
      </c>
      <c r="F80" s="549">
        <v>2162000</v>
      </c>
      <c r="G80" s="544">
        <f>F80-D80</f>
        <v>-18000</v>
      </c>
      <c r="H80" s="544">
        <f>F80</f>
        <v>2162000</v>
      </c>
      <c r="I80" s="550"/>
      <c r="J80" s="555"/>
      <c r="K80" s="546"/>
      <c r="L80" s="547"/>
      <c r="M80" s="24">
        <f>M81+M82+M83+M84</f>
        <v>2162000</v>
      </c>
    </row>
    <row r="81" spans="1:13">
      <c r="A81" s="77"/>
      <c r="B81" s="77"/>
      <c r="C81" s="77"/>
      <c r="D81" s="16"/>
      <c r="E81" s="20"/>
      <c r="F81" s="501"/>
      <c r="G81" s="501"/>
      <c r="H81" s="26"/>
      <c r="I81" s="501" t="s">
        <v>1183</v>
      </c>
      <c r="J81" s="551" t="s">
        <v>1184</v>
      </c>
      <c r="K81" s="503" t="s">
        <v>1185</v>
      </c>
      <c r="L81" s="488" t="s">
        <v>1065</v>
      </c>
      <c r="M81" s="102">
        <v>101030</v>
      </c>
    </row>
    <row r="82" spans="1:13">
      <c r="A82" s="77"/>
      <c r="B82" s="172"/>
      <c r="C82" s="77"/>
      <c r="D82" s="16"/>
      <c r="E82" s="20"/>
      <c r="F82" s="501"/>
      <c r="G82" s="501"/>
      <c r="H82" s="78"/>
      <c r="I82" s="501"/>
      <c r="J82" s="551" t="s">
        <v>1186</v>
      </c>
      <c r="K82" s="503" t="s">
        <v>1187</v>
      </c>
      <c r="L82" s="488" t="s">
        <v>1096</v>
      </c>
      <c r="M82" s="102">
        <v>1133790</v>
      </c>
    </row>
    <row r="83" spans="1:13">
      <c r="A83" s="77"/>
      <c r="B83" s="172"/>
      <c r="C83" s="77"/>
      <c r="D83" s="16"/>
      <c r="E83" s="20"/>
      <c r="F83" s="501"/>
      <c r="G83" s="501"/>
      <c r="H83" s="78"/>
      <c r="I83" s="501"/>
      <c r="J83" s="551" t="s">
        <v>1188</v>
      </c>
      <c r="K83" s="503" t="s">
        <v>1185</v>
      </c>
      <c r="L83" s="488" t="s">
        <v>1065</v>
      </c>
      <c r="M83" s="102">
        <v>572380</v>
      </c>
    </row>
    <row r="84" spans="1:13">
      <c r="A84" s="77"/>
      <c r="B84" s="172"/>
      <c r="C84" s="77"/>
      <c r="D84" s="16"/>
      <c r="E84" s="20"/>
      <c r="F84" s="78"/>
      <c r="G84" s="78"/>
      <c r="H84" s="78"/>
      <c r="I84" s="501"/>
      <c r="J84" s="551" t="s">
        <v>1189</v>
      </c>
      <c r="K84" s="503" t="s">
        <v>1185</v>
      </c>
      <c r="L84" s="488" t="s">
        <v>1096</v>
      </c>
      <c r="M84" s="102">
        <v>354800</v>
      </c>
    </row>
    <row r="85" spans="1:13">
      <c r="A85" s="77"/>
      <c r="B85" s="77"/>
      <c r="C85" s="548" t="s">
        <v>1190</v>
      </c>
      <c r="D85" s="549">
        <v>984180</v>
      </c>
      <c r="E85" s="544" t="e">
        <f>D85-#REF!</f>
        <v>#REF!</v>
      </c>
      <c r="F85" s="550">
        <f>M85</f>
        <v>984180</v>
      </c>
      <c r="G85" s="544">
        <f>F85-D85</f>
        <v>0</v>
      </c>
      <c r="H85" s="550">
        <f>M85</f>
        <v>984180</v>
      </c>
      <c r="I85" s="550"/>
      <c r="J85" s="555"/>
      <c r="K85" s="546"/>
      <c r="L85" s="547"/>
      <c r="M85" s="24">
        <f>SUM(M86:M88)</f>
        <v>984180</v>
      </c>
    </row>
    <row r="86" spans="1:13">
      <c r="A86" s="77"/>
      <c r="B86" s="77"/>
      <c r="C86" s="77"/>
      <c r="D86" s="16"/>
      <c r="E86" s="78"/>
      <c r="F86" s="501"/>
      <c r="G86" s="501"/>
      <c r="H86" s="501"/>
      <c r="I86" s="501"/>
      <c r="J86" s="545" t="s">
        <v>1191</v>
      </c>
      <c r="K86" s="546" t="s">
        <v>1192</v>
      </c>
      <c r="L86" s="547" t="s">
        <v>1096</v>
      </c>
      <c r="M86" s="102">
        <v>957110</v>
      </c>
    </row>
    <row r="87" spans="1:13">
      <c r="A87" s="77"/>
      <c r="B87" s="77"/>
      <c r="C87" s="77"/>
      <c r="D87" s="16"/>
      <c r="E87" s="78"/>
      <c r="F87" s="501"/>
      <c r="G87" s="501"/>
      <c r="H87" s="501"/>
      <c r="I87" s="501" t="s">
        <v>1193</v>
      </c>
      <c r="J87" s="545" t="s">
        <v>1194</v>
      </c>
      <c r="K87" s="546"/>
      <c r="L87" s="547" t="s">
        <v>1096</v>
      </c>
      <c r="M87" s="102">
        <v>0</v>
      </c>
    </row>
    <row r="88" spans="1:13">
      <c r="A88" s="77"/>
      <c r="B88" s="77"/>
      <c r="C88" s="77"/>
      <c r="D88" s="16"/>
      <c r="E88" s="78"/>
      <c r="F88" s="501"/>
      <c r="G88" s="501"/>
      <c r="H88" s="501"/>
      <c r="I88" s="501"/>
      <c r="J88" s="545" t="s">
        <v>1195</v>
      </c>
      <c r="K88" s="546" t="s">
        <v>1196</v>
      </c>
      <c r="L88" s="547" t="s">
        <v>1096</v>
      </c>
      <c r="M88" s="102">
        <v>27070</v>
      </c>
    </row>
    <row r="89" spans="1:13">
      <c r="A89" s="77"/>
      <c r="B89" s="77"/>
      <c r="C89" s="548" t="s">
        <v>1197</v>
      </c>
      <c r="D89" s="549">
        <v>1000000</v>
      </c>
      <c r="E89" s="544" t="e">
        <f>D89-#REF!</f>
        <v>#REF!</v>
      </c>
      <c r="F89" s="544">
        <f>M89</f>
        <v>1000000</v>
      </c>
      <c r="G89" s="544">
        <f>F89-D89</f>
        <v>0</v>
      </c>
      <c r="H89" s="544">
        <f>M89</f>
        <v>1000000</v>
      </c>
      <c r="I89" s="544"/>
      <c r="J89" s="551"/>
      <c r="K89" s="503"/>
      <c r="L89" s="488"/>
      <c r="M89" s="24">
        <f>M90+M91</f>
        <v>1000000</v>
      </c>
    </row>
    <row r="90" spans="1:13">
      <c r="A90" s="77"/>
      <c r="B90" s="77"/>
      <c r="C90" s="77"/>
      <c r="D90" s="16"/>
      <c r="E90" s="78"/>
      <c r="F90" s="501"/>
      <c r="G90" s="501"/>
      <c r="H90" s="501"/>
      <c r="I90" s="501"/>
      <c r="J90" s="551" t="s">
        <v>1198</v>
      </c>
      <c r="K90" s="503" t="s">
        <v>1199</v>
      </c>
      <c r="L90" s="488" t="s">
        <v>1096</v>
      </c>
      <c r="M90" s="102">
        <v>511000</v>
      </c>
    </row>
    <row r="91" spans="1:13">
      <c r="A91" s="77"/>
      <c r="B91" s="77"/>
      <c r="C91" s="66"/>
      <c r="D91" s="19"/>
      <c r="E91" s="20"/>
      <c r="F91" s="496"/>
      <c r="G91" s="496"/>
      <c r="H91" s="496"/>
      <c r="I91" s="496"/>
      <c r="J91" s="556" t="s">
        <v>1200</v>
      </c>
      <c r="K91" s="503" t="s">
        <v>1201</v>
      </c>
      <c r="L91" s="488" t="s">
        <v>1096</v>
      </c>
      <c r="M91" s="102">
        <v>489000</v>
      </c>
    </row>
    <row r="92" spans="1:13">
      <c r="A92" s="77"/>
      <c r="B92" s="77"/>
      <c r="C92" s="66" t="s">
        <v>1202</v>
      </c>
      <c r="D92" s="19">
        <v>3384000</v>
      </c>
      <c r="E92" s="20"/>
      <c r="F92" s="496">
        <v>3384000</v>
      </c>
      <c r="G92" s="496">
        <f>F92-D92</f>
        <v>0</v>
      </c>
      <c r="H92" s="496">
        <v>3384000</v>
      </c>
      <c r="I92" s="496"/>
      <c r="J92" s="556"/>
      <c r="K92" s="503"/>
      <c r="L92" s="488"/>
      <c r="M92" s="24">
        <f>M93</f>
        <v>3384000</v>
      </c>
    </row>
    <row r="93" spans="1:13">
      <c r="A93" s="77"/>
      <c r="B93" s="77"/>
      <c r="C93" s="66"/>
      <c r="D93" s="19"/>
      <c r="E93" s="20"/>
      <c r="F93" s="496"/>
      <c r="G93" s="496"/>
      <c r="H93" s="496"/>
      <c r="I93" s="496"/>
      <c r="J93" s="556" t="s">
        <v>1203</v>
      </c>
      <c r="K93" s="503" t="s">
        <v>1204</v>
      </c>
      <c r="L93" s="488"/>
      <c r="M93" s="102">
        <v>3384000</v>
      </c>
    </row>
    <row r="94" spans="1:13">
      <c r="A94" s="719" t="s">
        <v>970</v>
      </c>
      <c r="B94" s="719"/>
      <c r="C94" s="719"/>
      <c r="D94" s="517">
        <f>D95+D98</f>
        <v>419000</v>
      </c>
      <c r="E94" s="518">
        <f>E95+E98</f>
        <v>419000</v>
      </c>
      <c r="F94" s="517">
        <f>F95+F98</f>
        <v>419000</v>
      </c>
      <c r="G94" s="557">
        <f>F94-D94</f>
        <v>0</v>
      </c>
      <c r="H94" s="558">
        <f>H95+H98</f>
        <v>419000</v>
      </c>
      <c r="I94" s="558">
        <f>I95</f>
        <v>0</v>
      </c>
      <c r="J94" s="545"/>
      <c r="K94" s="546"/>
      <c r="L94" s="547"/>
      <c r="M94" s="35"/>
    </row>
    <row r="95" spans="1:13">
      <c r="A95" s="14"/>
      <c r="B95" s="715" t="s">
        <v>1205</v>
      </c>
      <c r="C95" s="715"/>
      <c r="D95" s="559">
        <f>D97</f>
        <v>198000</v>
      </c>
      <c r="E95" s="560">
        <f>M97</f>
        <v>198000</v>
      </c>
      <c r="F95" s="559">
        <f>M95</f>
        <v>198000</v>
      </c>
      <c r="G95" s="561">
        <f>G97</f>
        <v>0</v>
      </c>
      <c r="H95" s="562">
        <f>M95</f>
        <v>198000</v>
      </c>
      <c r="I95" s="563">
        <f>I96+I97</f>
        <v>0</v>
      </c>
      <c r="J95" s="564"/>
      <c r="K95" s="565"/>
      <c r="L95" s="566"/>
      <c r="M95" s="567">
        <f>M96+M97</f>
        <v>198000</v>
      </c>
    </row>
    <row r="96" spans="1:13">
      <c r="A96" s="77"/>
      <c r="B96" s="14"/>
      <c r="C96" s="548" t="s">
        <v>971</v>
      </c>
      <c r="D96" s="549">
        <f>M96</f>
        <v>0</v>
      </c>
      <c r="E96" s="544">
        <f>M95</f>
        <v>198000</v>
      </c>
      <c r="F96" s="549"/>
      <c r="G96" s="552"/>
      <c r="H96" s="501">
        <v>0</v>
      </c>
      <c r="I96" s="501">
        <v>0</v>
      </c>
      <c r="J96" s="545"/>
      <c r="K96" s="568"/>
      <c r="L96" s="547"/>
      <c r="M96" s="35">
        <v>0</v>
      </c>
    </row>
    <row r="97" spans="1:13">
      <c r="A97" s="77"/>
      <c r="B97" s="77"/>
      <c r="C97" s="548" t="s">
        <v>1206</v>
      </c>
      <c r="D97" s="549">
        <v>198000</v>
      </c>
      <c r="E97" s="544">
        <f>M95</f>
        <v>198000</v>
      </c>
      <c r="F97" s="549">
        <f>M97</f>
        <v>198000</v>
      </c>
      <c r="G97" s="569">
        <f>F97-D97</f>
        <v>0</v>
      </c>
      <c r="H97" s="550">
        <v>198000</v>
      </c>
      <c r="I97" s="550">
        <v>0</v>
      </c>
      <c r="J97" s="495" t="s">
        <v>1207</v>
      </c>
      <c r="K97" s="570" t="s">
        <v>1208</v>
      </c>
      <c r="L97" s="115" t="s">
        <v>1065</v>
      </c>
      <c r="M97" s="175">
        <v>198000</v>
      </c>
    </row>
    <row r="98" spans="1:13">
      <c r="A98" s="77"/>
      <c r="B98" s="715" t="s">
        <v>1209</v>
      </c>
      <c r="C98" s="715"/>
      <c r="D98" s="559">
        <f>D99+D100</f>
        <v>221000</v>
      </c>
      <c r="E98" s="559">
        <f>E99+E100</f>
        <v>221000</v>
      </c>
      <c r="F98" s="560">
        <f>F100</f>
        <v>221000</v>
      </c>
      <c r="G98" s="562">
        <f>G100</f>
        <v>0</v>
      </c>
      <c r="H98" s="562">
        <f>H99+H100</f>
        <v>221000</v>
      </c>
      <c r="I98" s="563"/>
      <c r="J98" s="571"/>
      <c r="K98" s="572"/>
      <c r="L98" s="573"/>
      <c r="M98" s="574">
        <f>M100</f>
        <v>221000</v>
      </c>
    </row>
    <row r="99" spans="1:13">
      <c r="A99" s="77"/>
      <c r="B99" s="14"/>
      <c r="C99" s="548" t="s">
        <v>971</v>
      </c>
      <c r="D99" s="549">
        <v>0</v>
      </c>
      <c r="E99" s="549">
        <f>M99</f>
        <v>0</v>
      </c>
      <c r="F99" s="544">
        <f t="shared" ref="F99" si="2">E99-D99</f>
        <v>0</v>
      </c>
      <c r="G99" s="501"/>
      <c r="H99" s="501">
        <v>0</v>
      </c>
      <c r="I99" s="501"/>
      <c r="J99" s="545"/>
      <c r="K99" s="568"/>
      <c r="L99" s="547"/>
      <c r="M99" s="35"/>
    </row>
    <row r="100" spans="1:13">
      <c r="A100" s="77"/>
      <c r="B100" s="66"/>
      <c r="C100" s="548" t="s">
        <v>1206</v>
      </c>
      <c r="D100" s="549">
        <v>221000</v>
      </c>
      <c r="E100" s="549">
        <f>M100</f>
        <v>221000</v>
      </c>
      <c r="F100" s="544">
        <v>221000</v>
      </c>
      <c r="G100" s="550">
        <f>F100-D100</f>
        <v>0</v>
      </c>
      <c r="H100" s="550">
        <v>221000</v>
      </c>
      <c r="I100" s="550"/>
      <c r="J100" s="495" t="s">
        <v>1207</v>
      </c>
      <c r="K100" s="190" t="s">
        <v>1210</v>
      </c>
      <c r="L100" s="115" t="s">
        <v>1065</v>
      </c>
      <c r="M100" s="175">
        <v>221000</v>
      </c>
    </row>
    <row r="101" spans="1:13">
      <c r="A101" s="716" t="s">
        <v>972</v>
      </c>
      <c r="B101" s="717"/>
      <c r="C101" s="718"/>
      <c r="D101" s="517">
        <f>D102+D121</f>
        <v>3398007</v>
      </c>
      <c r="E101" s="544" t="e">
        <f>E102+E121</f>
        <v>#REF!</v>
      </c>
      <c r="F101" s="517">
        <f>F102+F121</f>
        <v>3398007</v>
      </c>
      <c r="G101" s="557">
        <f>F101-D101</f>
        <v>0</v>
      </c>
      <c r="H101" s="558">
        <f>H102+H121</f>
        <v>3358007</v>
      </c>
      <c r="I101" s="558">
        <f>I102</f>
        <v>40000</v>
      </c>
      <c r="J101" s="545"/>
      <c r="K101" s="568"/>
      <c r="L101" s="547" t="s">
        <v>1096</v>
      </c>
      <c r="M101" s="15">
        <f>M102</f>
        <v>767187</v>
      </c>
    </row>
    <row r="102" spans="1:13">
      <c r="A102" s="77"/>
      <c r="B102" s="715" t="s">
        <v>973</v>
      </c>
      <c r="C102" s="715"/>
      <c r="D102" s="559">
        <f>D103+D106+D109+D112+D116+D118</f>
        <v>767187</v>
      </c>
      <c r="E102" s="560">
        <f>E103+E106+E112+E116</f>
        <v>767187</v>
      </c>
      <c r="F102" s="559">
        <f>F103+F106+F109+F112+F116</f>
        <v>767187</v>
      </c>
      <c r="G102" s="561">
        <f>F102-D102</f>
        <v>0</v>
      </c>
      <c r="H102" s="562">
        <f>H103+H106+H109+H112+H116</f>
        <v>727187</v>
      </c>
      <c r="I102" s="562">
        <f>I103+I106+I109+I112+I116+I118</f>
        <v>40000</v>
      </c>
      <c r="J102" s="571"/>
      <c r="K102" s="575"/>
      <c r="L102" s="573" t="s">
        <v>1096</v>
      </c>
      <c r="M102" s="574">
        <f>M103+M106+M109+M112+M116+M118</f>
        <v>767187</v>
      </c>
    </row>
    <row r="103" spans="1:13">
      <c r="A103" s="77"/>
      <c r="B103" s="77"/>
      <c r="C103" s="576" t="s">
        <v>1211</v>
      </c>
      <c r="D103" s="549">
        <v>40000</v>
      </c>
      <c r="E103" s="544">
        <f>M103</f>
        <v>40000</v>
      </c>
      <c r="F103" s="549">
        <f>M103</f>
        <v>40000</v>
      </c>
      <c r="G103" s="569">
        <f>F103-D103</f>
        <v>0</v>
      </c>
      <c r="H103" s="550">
        <v>0</v>
      </c>
      <c r="I103" s="550">
        <v>40000</v>
      </c>
      <c r="J103" s="545"/>
      <c r="K103" s="568"/>
      <c r="L103" s="547" t="s">
        <v>1096</v>
      </c>
      <c r="M103" s="15">
        <f>M104+M105</f>
        <v>40000</v>
      </c>
    </row>
    <row r="104" spans="1:13">
      <c r="A104" s="77"/>
      <c r="B104" s="77"/>
      <c r="C104" s="77"/>
      <c r="D104" s="77"/>
      <c r="E104" s="77"/>
      <c r="F104" s="77"/>
      <c r="G104" s="172"/>
      <c r="H104" s="172"/>
      <c r="I104" s="172"/>
      <c r="J104" s="172" t="s">
        <v>1212</v>
      </c>
      <c r="K104" s="577"/>
      <c r="L104" s="30"/>
      <c r="M104" s="39">
        <v>0</v>
      </c>
    </row>
    <row r="105" spans="1:13">
      <c r="A105" s="77"/>
      <c r="B105" s="77"/>
      <c r="C105" s="77"/>
      <c r="D105" s="77"/>
      <c r="E105" s="77"/>
      <c r="F105" s="77"/>
      <c r="G105" s="172"/>
      <c r="H105" s="172"/>
      <c r="I105" s="172"/>
      <c r="J105" s="172" t="s">
        <v>1213</v>
      </c>
      <c r="K105" s="577" t="s">
        <v>1214</v>
      </c>
      <c r="L105" s="115" t="s">
        <v>1096</v>
      </c>
      <c r="M105" s="39">
        <v>40000</v>
      </c>
    </row>
    <row r="106" spans="1:13">
      <c r="A106" s="77"/>
      <c r="B106" s="77"/>
      <c r="C106" s="548" t="s">
        <v>1215</v>
      </c>
      <c r="D106" s="549">
        <v>0</v>
      </c>
      <c r="E106" s="544">
        <f>M106</f>
        <v>0</v>
      </c>
      <c r="F106" s="549">
        <f>M106</f>
        <v>0</v>
      </c>
      <c r="G106" s="569">
        <f>F106-D106</f>
        <v>0</v>
      </c>
      <c r="H106" s="550">
        <v>0</v>
      </c>
      <c r="I106" s="550">
        <v>0</v>
      </c>
      <c r="J106" s="545"/>
      <c r="K106" s="568"/>
      <c r="L106" s="547"/>
      <c r="M106" s="15">
        <f>SUM(M108:M108)</f>
        <v>0</v>
      </c>
    </row>
    <row r="107" spans="1:13">
      <c r="A107" s="77"/>
      <c r="B107" s="77"/>
      <c r="C107" s="578"/>
      <c r="D107" s="579"/>
      <c r="E107" s="580"/>
      <c r="F107" s="579"/>
      <c r="G107" s="581"/>
      <c r="H107" s="553"/>
      <c r="I107" s="501"/>
      <c r="J107" s="172" t="s">
        <v>1216</v>
      </c>
      <c r="K107" s="577"/>
      <c r="L107" s="30"/>
      <c r="M107" s="39">
        <v>0</v>
      </c>
    </row>
    <row r="108" spans="1:13">
      <c r="A108" s="77"/>
      <c r="B108" s="77"/>
      <c r="C108" s="578"/>
      <c r="D108" s="42"/>
      <c r="E108" s="78"/>
      <c r="F108" s="42"/>
      <c r="G108" s="582"/>
      <c r="H108" s="501"/>
      <c r="I108" s="501"/>
      <c r="J108" s="172" t="s">
        <v>1217</v>
      </c>
      <c r="K108" s="263"/>
      <c r="L108" s="115" t="s">
        <v>1065</v>
      </c>
      <c r="M108" s="39">
        <v>0</v>
      </c>
    </row>
    <row r="109" spans="1:13">
      <c r="A109" s="77"/>
      <c r="B109" s="77"/>
      <c r="C109" s="548" t="s">
        <v>1218</v>
      </c>
      <c r="D109" s="549">
        <v>0</v>
      </c>
      <c r="E109" s="544"/>
      <c r="F109" s="549">
        <f>M109</f>
        <v>0</v>
      </c>
      <c r="G109" s="569">
        <f>F109-D109</f>
        <v>0</v>
      </c>
      <c r="H109" s="550">
        <f>M109</f>
        <v>0</v>
      </c>
      <c r="I109" s="550">
        <v>0</v>
      </c>
      <c r="J109" s="545"/>
      <c r="K109" s="568"/>
      <c r="L109" s="547"/>
      <c r="M109" s="15">
        <f>M111</f>
        <v>0</v>
      </c>
    </row>
    <row r="110" spans="1:13">
      <c r="A110" s="77"/>
      <c r="B110" s="77"/>
      <c r="C110" s="578"/>
      <c r="D110" s="42"/>
      <c r="E110" s="78"/>
      <c r="F110" s="42"/>
      <c r="G110" s="582"/>
      <c r="H110" s="501"/>
      <c r="I110" s="501"/>
      <c r="J110" s="172" t="s">
        <v>1219</v>
      </c>
      <c r="K110" s="577"/>
      <c r="L110" s="30"/>
      <c r="M110" s="39">
        <v>0</v>
      </c>
    </row>
    <row r="111" spans="1:13">
      <c r="A111" s="77"/>
      <c r="B111" s="77"/>
      <c r="C111" s="578"/>
      <c r="D111" s="42"/>
      <c r="E111" s="78"/>
      <c r="F111" s="42"/>
      <c r="G111" s="582"/>
      <c r="H111" s="501"/>
      <c r="I111" s="501"/>
      <c r="J111" s="172" t="s">
        <v>1220</v>
      </c>
      <c r="K111" s="577"/>
      <c r="L111" s="115" t="s">
        <v>1096</v>
      </c>
      <c r="M111" s="39">
        <v>0</v>
      </c>
    </row>
    <row r="112" spans="1:13">
      <c r="A112" s="77"/>
      <c r="B112" s="77"/>
      <c r="C112" s="548" t="s">
        <v>1221</v>
      </c>
      <c r="D112" s="583">
        <v>727187</v>
      </c>
      <c r="E112" s="544">
        <f>M114+M115</f>
        <v>727187</v>
      </c>
      <c r="F112" s="583">
        <f>M112</f>
        <v>727187</v>
      </c>
      <c r="G112" s="569">
        <f>F112-D112</f>
        <v>0</v>
      </c>
      <c r="H112" s="550">
        <f>M112</f>
        <v>727187</v>
      </c>
      <c r="I112" s="550">
        <v>0</v>
      </c>
      <c r="J112" s="545"/>
      <c r="K112" s="568"/>
      <c r="L112" s="488"/>
      <c r="M112" s="15">
        <f>M114+M115</f>
        <v>727187</v>
      </c>
    </row>
    <row r="113" spans="1:13">
      <c r="A113" s="77"/>
      <c r="B113" s="77"/>
      <c r="C113" s="14"/>
      <c r="D113" s="43"/>
      <c r="E113" s="14"/>
      <c r="F113" s="43"/>
      <c r="G113" s="584"/>
      <c r="H113" s="585"/>
      <c r="I113" s="585"/>
      <c r="J113" s="585" t="s">
        <v>1222</v>
      </c>
      <c r="K113" s="586"/>
      <c r="L113" s="177"/>
      <c r="M113" s="129"/>
    </row>
    <row r="114" spans="1:13">
      <c r="A114" s="77"/>
      <c r="B114" s="77"/>
      <c r="C114" s="77"/>
      <c r="D114" s="42"/>
      <c r="E114" s="77"/>
      <c r="F114" s="42"/>
      <c r="G114" s="582"/>
      <c r="H114" s="172"/>
      <c r="I114" s="172"/>
      <c r="J114" s="172" t="s">
        <v>1223</v>
      </c>
      <c r="K114" s="577" t="s">
        <v>1224</v>
      </c>
      <c r="L114" s="30"/>
      <c r="M114" s="39">
        <v>705187</v>
      </c>
    </row>
    <row r="115" spans="1:13">
      <c r="A115" s="77"/>
      <c r="B115" s="77"/>
      <c r="C115" s="77"/>
      <c r="D115" s="42"/>
      <c r="E115" s="77"/>
      <c r="F115" s="42"/>
      <c r="G115" s="582"/>
      <c r="H115" s="172"/>
      <c r="I115" s="172"/>
      <c r="J115" s="172" t="s">
        <v>1225</v>
      </c>
      <c r="K115" s="577" t="s">
        <v>1226</v>
      </c>
      <c r="L115" s="115" t="s">
        <v>1065</v>
      </c>
      <c r="M115" s="39">
        <v>22000</v>
      </c>
    </row>
    <row r="116" spans="1:13">
      <c r="A116" s="77"/>
      <c r="B116" s="77"/>
      <c r="C116" s="587" t="s">
        <v>1227</v>
      </c>
      <c r="D116" s="549">
        <v>0</v>
      </c>
      <c r="E116" s="544">
        <f>M116</f>
        <v>0</v>
      </c>
      <c r="F116" s="583">
        <v>0</v>
      </c>
      <c r="G116" s="569">
        <f>F116-D116</f>
        <v>0</v>
      </c>
      <c r="H116" s="550">
        <f>M116</f>
        <v>0</v>
      </c>
      <c r="I116" s="550">
        <v>0</v>
      </c>
      <c r="J116" s="545"/>
      <c r="K116" s="568"/>
      <c r="L116" s="547" t="s">
        <v>1096</v>
      </c>
      <c r="M116" s="15">
        <f>M117</f>
        <v>0</v>
      </c>
    </row>
    <row r="117" spans="1:13">
      <c r="A117" s="77"/>
      <c r="B117" s="77"/>
      <c r="C117" s="77"/>
      <c r="D117" s="16"/>
      <c r="E117" s="78"/>
      <c r="F117" s="16"/>
      <c r="G117" s="552"/>
      <c r="H117" s="501"/>
      <c r="I117" s="501"/>
      <c r="J117" s="495" t="s">
        <v>1228</v>
      </c>
      <c r="K117" s="577"/>
      <c r="L117" s="30"/>
      <c r="M117" s="39">
        <v>0</v>
      </c>
    </row>
    <row r="118" spans="1:13">
      <c r="A118" s="77"/>
      <c r="B118" s="77"/>
      <c r="C118" s="548" t="s">
        <v>1229</v>
      </c>
      <c r="D118" s="549">
        <v>0</v>
      </c>
      <c r="E118" s="544"/>
      <c r="F118" s="549">
        <v>0</v>
      </c>
      <c r="G118" s="569">
        <f>F118-D118</f>
        <v>0</v>
      </c>
      <c r="H118" s="550"/>
      <c r="I118" s="550">
        <v>0</v>
      </c>
      <c r="J118" s="551"/>
      <c r="K118" s="568"/>
      <c r="L118" s="547" t="s">
        <v>1096</v>
      </c>
      <c r="M118" s="35">
        <v>0</v>
      </c>
    </row>
    <row r="119" spans="1:13">
      <c r="A119" s="77"/>
      <c r="B119" s="77"/>
      <c r="C119" s="77"/>
      <c r="D119" s="16"/>
      <c r="E119" s="78"/>
      <c r="F119" s="16"/>
      <c r="G119" s="552"/>
      <c r="H119" s="501"/>
      <c r="I119" s="501"/>
      <c r="J119" s="172" t="s">
        <v>1230</v>
      </c>
      <c r="L119" s="177" t="s">
        <v>1096</v>
      </c>
      <c r="M119" s="129">
        <v>0</v>
      </c>
    </row>
    <row r="120" spans="1:13">
      <c r="A120" s="77"/>
      <c r="B120" s="77"/>
      <c r="C120" s="77"/>
      <c r="D120" s="16"/>
      <c r="E120" s="78"/>
      <c r="F120" s="16"/>
      <c r="G120" s="552"/>
      <c r="H120" s="501"/>
      <c r="I120" s="501"/>
      <c r="J120" s="495" t="s">
        <v>1231</v>
      </c>
      <c r="K120" s="577"/>
      <c r="L120" s="115" t="s">
        <v>1096</v>
      </c>
      <c r="M120" s="179">
        <v>0</v>
      </c>
    </row>
    <row r="121" spans="1:13">
      <c r="A121" s="77"/>
      <c r="B121" s="715" t="s">
        <v>1232</v>
      </c>
      <c r="C121" s="715"/>
      <c r="D121" s="559">
        <f>D122+D124+D127+D132</f>
        <v>2630820</v>
      </c>
      <c r="E121" s="559" t="e">
        <f>#REF!+E124+E127+E132+E135</f>
        <v>#REF!</v>
      </c>
      <c r="F121" s="560">
        <f>M121</f>
        <v>2630820</v>
      </c>
      <c r="G121" s="562">
        <f>F121-D121</f>
        <v>0</v>
      </c>
      <c r="H121" s="562">
        <f>H122+H124+H127+H132</f>
        <v>2630820</v>
      </c>
      <c r="I121" s="562"/>
      <c r="J121" s="571"/>
      <c r="K121" s="575"/>
      <c r="L121" s="573"/>
      <c r="M121" s="574">
        <f>M122+M124+M127+M132</f>
        <v>2630820</v>
      </c>
    </row>
    <row r="122" spans="1:13">
      <c r="A122" s="77"/>
      <c r="B122" s="77"/>
      <c r="C122" s="233" t="s">
        <v>1211</v>
      </c>
      <c r="D122" s="16">
        <v>94500</v>
      </c>
      <c r="E122" s="16"/>
      <c r="F122" s="78">
        <v>94500</v>
      </c>
      <c r="G122" s="25">
        <f>F122-D122</f>
        <v>0</v>
      </c>
      <c r="H122" s="501">
        <v>94500</v>
      </c>
      <c r="I122" s="501"/>
      <c r="J122" s="172"/>
      <c r="L122" s="30"/>
      <c r="M122" s="176">
        <f>M123</f>
        <v>94500</v>
      </c>
    </row>
    <row r="123" spans="1:13">
      <c r="A123" s="77"/>
      <c r="B123" s="77"/>
      <c r="C123" s="77"/>
      <c r="D123" s="77"/>
      <c r="E123" s="77"/>
      <c r="F123" s="77"/>
      <c r="G123" s="66"/>
      <c r="H123" s="172"/>
      <c r="I123" s="172"/>
      <c r="J123" s="172" t="s">
        <v>1233</v>
      </c>
      <c r="K123" s="588" t="s">
        <v>1234</v>
      </c>
      <c r="L123" s="30"/>
      <c r="M123" s="39">
        <v>94500</v>
      </c>
    </row>
    <row r="124" spans="1:13">
      <c r="A124" s="77"/>
      <c r="B124" s="77"/>
      <c r="C124" s="548" t="s">
        <v>1215</v>
      </c>
      <c r="D124" s="549">
        <v>48500</v>
      </c>
      <c r="E124" s="549">
        <f>M124</f>
        <v>48500</v>
      </c>
      <c r="F124" s="550">
        <f>M124</f>
        <v>48500</v>
      </c>
      <c r="G124" s="569">
        <f>F124-D124</f>
        <v>0</v>
      </c>
      <c r="H124" s="589">
        <v>48500</v>
      </c>
      <c r="I124" s="544"/>
      <c r="J124" s="545"/>
      <c r="K124" s="568"/>
      <c r="L124" s="547"/>
      <c r="M124" s="15">
        <f>M126</f>
        <v>48500</v>
      </c>
    </row>
    <row r="125" spans="1:13">
      <c r="A125" s="77"/>
      <c r="B125" s="77"/>
      <c r="C125" s="578"/>
      <c r="D125" s="42"/>
      <c r="E125" s="42"/>
      <c r="F125" s="78"/>
      <c r="G125" s="501"/>
      <c r="H125" s="501"/>
      <c r="I125" s="501"/>
      <c r="J125" s="172" t="s">
        <v>1216</v>
      </c>
      <c r="K125" s="577"/>
      <c r="L125" s="30"/>
      <c r="M125" s="39"/>
    </row>
    <row r="126" spans="1:13">
      <c r="A126" s="77"/>
      <c r="B126" s="77"/>
      <c r="C126" s="578"/>
      <c r="D126" s="42"/>
      <c r="E126" s="42"/>
      <c r="F126" s="78"/>
      <c r="G126" s="501"/>
      <c r="H126" s="501"/>
      <c r="I126" s="501"/>
      <c r="J126" s="172" t="s">
        <v>1235</v>
      </c>
      <c r="K126" s="263" t="s">
        <v>1236</v>
      </c>
      <c r="L126" s="115" t="s">
        <v>1065</v>
      </c>
      <c r="M126" s="39">
        <v>48500</v>
      </c>
    </row>
    <row r="127" spans="1:13">
      <c r="A127" s="77"/>
      <c r="B127" s="77"/>
      <c r="C127" s="548" t="s">
        <v>1221</v>
      </c>
      <c r="D127" s="583">
        <v>2382870</v>
      </c>
      <c r="E127" s="583">
        <f>M128+M129+M130+M131</f>
        <v>2382870</v>
      </c>
      <c r="F127" s="544">
        <f>M127</f>
        <v>2382870</v>
      </c>
      <c r="G127" s="569">
        <f>F127-D127</f>
        <v>0</v>
      </c>
      <c r="H127" s="550">
        <f>M127</f>
        <v>2382870</v>
      </c>
      <c r="I127" s="550"/>
      <c r="J127" s="545"/>
      <c r="K127" s="568"/>
      <c r="L127" s="488"/>
      <c r="M127" s="15">
        <f>M129+M130+M131</f>
        <v>2382870</v>
      </c>
    </row>
    <row r="128" spans="1:13">
      <c r="A128" s="77"/>
      <c r="B128" s="77"/>
      <c r="C128" s="14"/>
      <c r="D128" s="43"/>
      <c r="E128" s="43"/>
      <c r="F128" s="14"/>
      <c r="G128" s="585"/>
      <c r="H128" s="585"/>
      <c r="I128" s="585"/>
      <c r="J128" s="585" t="s">
        <v>1237</v>
      </c>
      <c r="K128" s="586"/>
      <c r="L128" s="177" t="s">
        <v>1096</v>
      </c>
      <c r="M128" s="129"/>
    </row>
    <row r="129" spans="1:13">
      <c r="A129" s="77"/>
      <c r="B129" s="77"/>
      <c r="C129" s="77"/>
      <c r="D129" s="42"/>
      <c r="E129" s="42"/>
      <c r="F129" s="77"/>
      <c r="G129" s="172"/>
      <c r="H129" s="172"/>
      <c r="I129" s="172"/>
      <c r="J129" s="172" t="s">
        <v>1223</v>
      </c>
      <c r="K129" s="590" t="s">
        <v>1224</v>
      </c>
      <c r="L129" s="30" t="s">
        <v>1096</v>
      </c>
      <c r="M129" s="39">
        <v>1992870</v>
      </c>
    </row>
    <row r="130" spans="1:13">
      <c r="A130" s="77"/>
      <c r="B130" s="77"/>
      <c r="C130" s="77"/>
      <c r="D130" s="42"/>
      <c r="E130" s="42"/>
      <c r="F130" s="77"/>
      <c r="G130" s="77"/>
      <c r="H130" s="77"/>
      <c r="I130" s="172"/>
      <c r="J130" s="172" t="s">
        <v>1238</v>
      </c>
      <c r="K130" s="577" t="s">
        <v>1239</v>
      </c>
      <c r="L130" s="30" t="s">
        <v>1096</v>
      </c>
      <c r="M130" s="39">
        <v>390000</v>
      </c>
    </row>
    <row r="131" spans="1:13">
      <c r="A131" s="77"/>
      <c r="B131" s="77"/>
      <c r="C131" s="77"/>
      <c r="D131" s="42"/>
      <c r="E131" s="42"/>
      <c r="F131" s="66"/>
      <c r="G131" s="172"/>
      <c r="H131" s="172"/>
      <c r="I131" s="66"/>
      <c r="J131" s="172" t="s">
        <v>1225</v>
      </c>
      <c r="K131" s="577">
        <v>0</v>
      </c>
      <c r="L131" s="115" t="s">
        <v>1065</v>
      </c>
      <c r="M131" s="39">
        <v>0</v>
      </c>
    </row>
    <row r="132" spans="1:13">
      <c r="A132" s="77"/>
      <c r="B132" s="77"/>
      <c r="C132" s="587" t="s">
        <v>1227</v>
      </c>
      <c r="D132" s="549">
        <v>104950</v>
      </c>
      <c r="E132" s="549">
        <f>M132</f>
        <v>104950</v>
      </c>
      <c r="F132" s="544">
        <f>M132</f>
        <v>104950</v>
      </c>
      <c r="G132" s="569">
        <f>F132-D132</f>
        <v>0</v>
      </c>
      <c r="H132" s="550">
        <f>M132</f>
        <v>104950</v>
      </c>
      <c r="I132" s="550"/>
      <c r="J132" s="545"/>
      <c r="K132" s="568"/>
      <c r="L132" s="547"/>
      <c r="M132" s="15">
        <f>M133+M134</f>
        <v>104950</v>
      </c>
    </row>
    <row r="133" spans="1:13">
      <c r="A133" s="77"/>
      <c r="B133" s="77"/>
      <c r="C133" s="77"/>
      <c r="D133" s="16"/>
      <c r="E133" s="16"/>
      <c r="F133" s="78"/>
      <c r="G133" s="501"/>
      <c r="H133" s="501"/>
      <c r="I133" s="501"/>
      <c r="J133" s="495" t="s">
        <v>1240</v>
      </c>
      <c r="K133" s="577"/>
      <c r="L133" s="30" t="s">
        <v>1096</v>
      </c>
      <c r="M133" s="39">
        <v>0</v>
      </c>
    </row>
    <row r="134" spans="1:13">
      <c r="A134" s="77"/>
      <c r="B134" s="77"/>
      <c r="C134" s="77"/>
      <c r="D134" s="16"/>
      <c r="E134" s="16"/>
      <c r="F134" s="78"/>
      <c r="G134" s="501"/>
      <c r="H134" s="501"/>
      <c r="I134" s="501"/>
      <c r="J134" s="495" t="s">
        <v>1241</v>
      </c>
      <c r="K134" s="577" t="s">
        <v>1242</v>
      </c>
      <c r="L134" s="30"/>
      <c r="M134" s="39">
        <v>104950</v>
      </c>
    </row>
    <row r="135" spans="1:13">
      <c r="A135" s="77"/>
      <c r="B135" s="77"/>
      <c r="C135" s="548" t="s">
        <v>1229</v>
      </c>
      <c r="D135" s="549">
        <v>0</v>
      </c>
      <c r="E135" s="549">
        <v>0</v>
      </c>
      <c r="F135" s="544"/>
      <c r="G135" s="569">
        <f>F135-D135</f>
        <v>0</v>
      </c>
      <c r="H135" s="550"/>
      <c r="I135" s="544">
        <v>0</v>
      </c>
      <c r="J135" s="551"/>
      <c r="K135" s="568"/>
      <c r="L135" s="547"/>
      <c r="M135" s="35"/>
    </row>
    <row r="136" spans="1:13">
      <c r="A136" s="77"/>
      <c r="B136" s="77"/>
      <c r="C136" s="66"/>
      <c r="D136" s="19"/>
      <c r="E136" s="19"/>
      <c r="F136" s="20"/>
      <c r="G136" s="496"/>
      <c r="H136" s="496"/>
      <c r="I136" s="20"/>
      <c r="J136" s="171" t="s">
        <v>1243</v>
      </c>
      <c r="K136" s="591"/>
      <c r="L136" s="591"/>
      <c r="M136" s="592"/>
    </row>
    <row r="137" spans="1:13">
      <c r="A137" s="716" t="s">
        <v>974</v>
      </c>
      <c r="B137" s="717"/>
      <c r="C137" s="718"/>
      <c r="D137" s="517">
        <f>D138+D141</f>
        <v>29000</v>
      </c>
      <c r="E137" s="517"/>
      <c r="F137" s="518">
        <f>F138+F141</f>
        <v>20980</v>
      </c>
      <c r="G137" s="518">
        <f>F137-D137</f>
        <v>-8020</v>
      </c>
      <c r="H137" s="518">
        <f>H138+H141</f>
        <v>0</v>
      </c>
      <c r="I137" s="518">
        <f>I138+I141</f>
        <v>20980</v>
      </c>
      <c r="J137" s="495"/>
      <c r="K137" s="577"/>
      <c r="L137" s="115"/>
      <c r="M137" s="39">
        <f>M138</f>
        <v>20890</v>
      </c>
    </row>
    <row r="138" spans="1:13">
      <c r="A138" s="77"/>
      <c r="B138" s="679" t="s">
        <v>1244</v>
      </c>
      <c r="C138" s="679"/>
      <c r="D138" s="559">
        <f>D139</f>
        <v>29000</v>
      </c>
      <c r="E138" s="560">
        <f>E139</f>
        <v>0</v>
      </c>
      <c r="F138" s="559">
        <f>F139</f>
        <v>20980</v>
      </c>
      <c r="G138" s="559">
        <f>F138-D138</f>
        <v>-8020</v>
      </c>
      <c r="H138" s="559">
        <v>0</v>
      </c>
      <c r="I138" s="562">
        <f>I139</f>
        <v>20980</v>
      </c>
      <c r="J138" s="571"/>
      <c r="K138" s="575"/>
      <c r="L138" s="573"/>
      <c r="M138" s="58">
        <f>M140</f>
        <v>20890</v>
      </c>
    </row>
    <row r="139" spans="1:13">
      <c r="A139" s="77"/>
      <c r="B139" s="14"/>
      <c r="C139" s="548" t="s">
        <v>974</v>
      </c>
      <c r="D139" s="549">
        <v>29000</v>
      </c>
      <c r="E139" s="544">
        <f>M139</f>
        <v>0</v>
      </c>
      <c r="F139" s="549">
        <v>20980</v>
      </c>
      <c r="G139" s="549">
        <f>F139-D139</f>
        <v>-8020</v>
      </c>
      <c r="H139" s="549">
        <v>0</v>
      </c>
      <c r="I139" s="550">
        <f>F139</f>
        <v>20980</v>
      </c>
      <c r="J139" s="545"/>
      <c r="K139" s="568"/>
      <c r="L139" s="547"/>
      <c r="M139" s="15"/>
    </row>
    <row r="140" spans="1:13">
      <c r="A140" s="77"/>
      <c r="B140" s="66"/>
      <c r="C140" s="66"/>
      <c r="D140" s="19"/>
      <c r="E140" s="20"/>
      <c r="F140" s="19"/>
      <c r="G140" s="593"/>
      <c r="H140" s="496"/>
      <c r="I140" s="496"/>
      <c r="J140" s="171" t="s">
        <v>1245</v>
      </c>
      <c r="K140" s="594" t="s">
        <v>1246</v>
      </c>
      <c r="L140" s="178" t="s">
        <v>1096</v>
      </c>
      <c r="M140" s="179">
        <v>20890</v>
      </c>
    </row>
    <row r="141" spans="1:13">
      <c r="A141" s="77"/>
      <c r="B141" s="715" t="s">
        <v>1247</v>
      </c>
      <c r="C141" s="715"/>
      <c r="D141" s="559">
        <f>D142</f>
        <v>0</v>
      </c>
      <c r="E141" s="559">
        <f>E142</f>
        <v>0</v>
      </c>
      <c r="F141" s="560">
        <f>F142</f>
        <v>0</v>
      </c>
      <c r="G141" s="562">
        <f>G142</f>
        <v>0</v>
      </c>
      <c r="H141" s="562">
        <f>H142</f>
        <v>0</v>
      </c>
      <c r="I141" s="562"/>
      <c r="J141" s="571"/>
      <c r="K141" s="575"/>
      <c r="L141" s="573"/>
      <c r="M141" s="58"/>
    </row>
    <row r="142" spans="1:13">
      <c r="A142" s="77"/>
      <c r="B142" s="14"/>
      <c r="C142" s="548" t="s">
        <v>974</v>
      </c>
      <c r="D142" s="549">
        <v>0</v>
      </c>
      <c r="E142" s="549">
        <f>M143</f>
        <v>0</v>
      </c>
      <c r="F142" s="544">
        <v>0</v>
      </c>
      <c r="G142" s="550">
        <f>F142-D142</f>
        <v>0</v>
      </c>
      <c r="H142" s="550">
        <f>M143</f>
        <v>0</v>
      </c>
      <c r="I142" s="550"/>
      <c r="J142" s="545"/>
      <c r="K142" s="568"/>
      <c r="L142" s="547"/>
      <c r="M142" s="15">
        <f>M143</f>
        <v>0</v>
      </c>
    </row>
    <row r="143" spans="1:13">
      <c r="A143" s="66"/>
      <c r="B143" s="66"/>
      <c r="C143" s="66"/>
      <c r="D143" s="19"/>
      <c r="E143" s="19"/>
      <c r="F143" s="20"/>
      <c r="G143" s="496"/>
      <c r="H143" s="496"/>
      <c r="I143" s="496"/>
      <c r="J143" s="171" t="s">
        <v>1245</v>
      </c>
      <c r="K143" s="594"/>
      <c r="L143" s="178" t="s">
        <v>1096</v>
      </c>
      <c r="M143" s="179">
        <v>0</v>
      </c>
    </row>
    <row r="144" spans="1:13">
      <c r="A144" s="719" t="s">
        <v>1248</v>
      </c>
      <c r="B144" s="719"/>
      <c r="C144" s="719"/>
      <c r="D144" s="517">
        <f>D145</f>
        <v>0</v>
      </c>
      <c r="E144" s="518"/>
      <c r="F144" s="517">
        <f>F145</f>
        <v>1098000</v>
      </c>
      <c r="G144" s="518">
        <f>F144-D144</f>
        <v>1098000</v>
      </c>
      <c r="H144" s="558">
        <f>H145</f>
        <v>1088900</v>
      </c>
      <c r="I144" s="558">
        <f>I145</f>
        <v>9100</v>
      </c>
      <c r="J144" s="545"/>
      <c r="K144" s="568"/>
      <c r="L144" s="547"/>
      <c r="M144" s="35"/>
    </row>
    <row r="145" spans="1:13">
      <c r="A145" s="14"/>
      <c r="B145" s="715" t="s">
        <v>1248</v>
      </c>
      <c r="C145" s="715"/>
      <c r="D145" s="595">
        <f>D146+D147</f>
        <v>0</v>
      </c>
      <c r="E145" s="596"/>
      <c r="F145" s="595">
        <f>F146+F147</f>
        <v>1098000</v>
      </c>
      <c r="G145" s="559">
        <f>F145-D145</f>
        <v>1098000</v>
      </c>
      <c r="H145" s="563">
        <f>H146+H147</f>
        <v>1088900</v>
      </c>
      <c r="I145" s="563">
        <f>I146+I147</f>
        <v>9100</v>
      </c>
      <c r="J145" s="571"/>
      <c r="K145" s="575"/>
      <c r="L145" s="573"/>
      <c r="M145" s="58"/>
    </row>
    <row r="146" spans="1:13">
      <c r="A146" s="77"/>
      <c r="B146" s="77"/>
      <c r="C146" s="66" t="s">
        <v>1248</v>
      </c>
      <c r="D146" s="19">
        <f>M146</f>
        <v>0</v>
      </c>
      <c r="E146" s="20"/>
      <c r="F146" s="19">
        <v>9100</v>
      </c>
      <c r="G146" s="549">
        <f>F146-D146</f>
        <v>9100</v>
      </c>
      <c r="H146" s="496">
        <v>0</v>
      </c>
      <c r="I146" s="496">
        <v>9100</v>
      </c>
      <c r="J146" s="171"/>
      <c r="K146" s="594"/>
      <c r="L146" s="178"/>
      <c r="M146" s="182">
        <v>0</v>
      </c>
    </row>
    <row r="147" spans="1:13">
      <c r="A147" s="66"/>
      <c r="B147" s="66"/>
      <c r="C147" s="66" t="s">
        <v>1249</v>
      </c>
      <c r="D147" s="19">
        <v>0</v>
      </c>
      <c r="E147" s="19">
        <f>M147</f>
        <v>0</v>
      </c>
      <c r="F147" s="20">
        <v>1088900</v>
      </c>
      <c r="G147" s="549">
        <f>F147-D147</f>
        <v>1088900</v>
      </c>
      <c r="H147" s="496">
        <v>1088900</v>
      </c>
      <c r="I147" s="496">
        <v>0</v>
      </c>
      <c r="J147" s="171"/>
      <c r="K147" s="594"/>
      <c r="L147" s="178"/>
      <c r="M147" s="182">
        <v>0</v>
      </c>
    </row>
  </sheetData>
  <mergeCells count="25">
    <mergeCell ref="J3:M4"/>
    <mergeCell ref="A3:C3"/>
    <mergeCell ref="D3:D4"/>
    <mergeCell ref="E3:E4"/>
    <mergeCell ref="F3:F4"/>
    <mergeCell ref="H3:I3"/>
    <mergeCell ref="A101:C101"/>
    <mergeCell ref="A5:C5"/>
    <mergeCell ref="J5:M5"/>
    <mergeCell ref="A6:C6"/>
    <mergeCell ref="B7:C7"/>
    <mergeCell ref="B25:C25"/>
    <mergeCell ref="A39:C39"/>
    <mergeCell ref="B40:C40"/>
    <mergeCell ref="B70:C70"/>
    <mergeCell ref="A94:C94"/>
    <mergeCell ref="B95:C95"/>
    <mergeCell ref="B98:C98"/>
    <mergeCell ref="B145:C145"/>
    <mergeCell ref="B102:C102"/>
    <mergeCell ref="B121:C121"/>
    <mergeCell ref="A137:C137"/>
    <mergeCell ref="B138:C138"/>
    <mergeCell ref="B141:C141"/>
    <mergeCell ref="A144:C144"/>
  </mergeCells>
  <phoneticPr fontId="3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393"/>
  <sheetViews>
    <sheetView workbookViewId="0">
      <selection sqref="A1:XFD1048576"/>
    </sheetView>
  </sheetViews>
  <sheetFormatPr defaultRowHeight="13.5"/>
  <cols>
    <col min="1" max="1" width="7.109375" style="378" customWidth="1"/>
    <col min="2" max="2" width="18.21875" style="378" customWidth="1"/>
    <col min="3" max="3" width="40.21875" style="378" customWidth="1"/>
    <col min="4" max="6" width="16.109375" style="378" customWidth="1"/>
    <col min="7" max="16384" width="8.88671875" style="378"/>
  </cols>
  <sheetData>
    <row r="1" spans="1:6" ht="33" customHeight="1">
      <c r="A1" s="684" t="s">
        <v>1250</v>
      </c>
      <c r="B1" s="684"/>
      <c r="C1" s="684"/>
      <c r="D1" s="684"/>
      <c r="E1" s="684"/>
      <c r="F1" s="684"/>
    </row>
    <row r="2" spans="1:6" ht="33" customHeight="1"/>
    <row r="3" spans="1:6" ht="19.5" customHeight="1">
      <c r="A3" s="346" t="s">
        <v>270</v>
      </c>
      <c r="B3" s="346" t="s">
        <v>562</v>
      </c>
      <c r="C3" s="346" t="s">
        <v>273</v>
      </c>
      <c r="D3" s="346" t="s">
        <v>563</v>
      </c>
      <c r="E3" s="346" t="s">
        <v>564</v>
      </c>
      <c r="F3" s="346" t="s">
        <v>565</v>
      </c>
    </row>
    <row r="4" spans="1:6" ht="19.5" customHeight="1">
      <c r="A4" s="379">
        <v>1</v>
      </c>
      <c r="B4" s="347"/>
      <c r="C4" s="380" t="s">
        <v>566</v>
      </c>
      <c r="D4" s="381">
        <v>0</v>
      </c>
      <c r="E4" s="381">
        <v>0</v>
      </c>
      <c r="F4" s="381">
        <v>0</v>
      </c>
    </row>
    <row r="5" spans="1:6" ht="19.5" customHeight="1">
      <c r="A5" s="373">
        <v>2</v>
      </c>
      <c r="B5" s="354"/>
      <c r="C5" s="369" t="s">
        <v>567</v>
      </c>
      <c r="D5" s="382">
        <v>0</v>
      </c>
      <c r="E5" s="382">
        <v>0</v>
      </c>
      <c r="F5" s="382">
        <v>0</v>
      </c>
    </row>
    <row r="6" spans="1:6" ht="19.5" customHeight="1">
      <c r="A6" s="368">
        <v>3</v>
      </c>
      <c r="B6" s="361" t="s">
        <v>568</v>
      </c>
      <c r="C6" s="383" t="s">
        <v>1251</v>
      </c>
      <c r="D6" s="384">
        <v>5</v>
      </c>
      <c r="E6" s="384">
        <v>0</v>
      </c>
      <c r="F6" s="384">
        <v>5</v>
      </c>
    </row>
    <row r="7" spans="1:6" ht="19.5" customHeight="1">
      <c r="A7" s="373">
        <v>4</v>
      </c>
      <c r="B7" s="354" t="s">
        <v>578</v>
      </c>
      <c r="C7" s="385" t="s">
        <v>1252</v>
      </c>
      <c r="D7" s="386">
        <v>9543250</v>
      </c>
      <c r="E7" s="386">
        <v>0</v>
      </c>
      <c r="F7" s="386">
        <v>9543255</v>
      </c>
    </row>
    <row r="8" spans="1:6" ht="19.5" customHeight="1">
      <c r="A8" s="368">
        <v>5</v>
      </c>
      <c r="B8" s="361" t="s">
        <v>1253</v>
      </c>
      <c r="C8" s="383" t="s">
        <v>1254</v>
      </c>
      <c r="D8" s="384">
        <v>13917750</v>
      </c>
      <c r="E8" s="384">
        <v>0</v>
      </c>
      <c r="F8" s="384">
        <v>23461005</v>
      </c>
    </row>
    <row r="9" spans="1:6" ht="19.5" customHeight="1">
      <c r="A9" s="373">
        <v>6</v>
      </c>
      <c r="B9" s="354" t="s">
        <v>580</v>
      </c>
      <c r="C9" s="385" t="s">
        <v>1255</v>
      </c>
      <c r="D9" s="386">
        <v>0</v>
      </c>
      <c r="E9" s="386">
        <v>88300</v>
      </c>
      <c r="F9" s="386">
        <v>23372705</v>
      </c>
    </row>
    <row r="10" spans="1:6" ht="19.5" customHeight="1">
      <c r="A10" s="368">
        <v>7</v>
      </c>
      <c r="B10" s="361" t="s">
        <v>581</v>
      </c>
      <c r="C10" s="383" t="s">
        <v>1256</v>
      </c>
      <c r="D10" s="384">
        <v>0</v>
      </c>
      <c r="E10" s="384">
        <v>1573000</v>
      </c>
      <c r="F10" s="384">
        <v>21799705</v>
      </c>
    </row>
    <row r="11" spans="1:6" ht="19.5" customHeight="1">
      <c r="A11" s="373">
        <v>8</v>
      </c>
      <c r="B11" s="354" t="s">
        <v>582</v>
      </c>
      <c r="C11" s="385" t="s">
        <v>1257</v>
      </c>
      <c r="D11" s="386">
        <v>0</v>
      </c>
      <c r="E11" s="386">
        <v>163080</v>
      </c>
      <c r="F11" s="386">
        <v>21636625</v>
      </c>
    </row>
    <row r="12" spans="1:6" ht="19.5" customHeight="1">
      <c r="A12" s="368">
        <v>9</v>
      </c>
      <c r="B12" s="361" t="s">
        <v>583</v>
      </c>
      <c r="C12" s="383" t="s">
        <v>1258</v>
      </c>
      <c r="D12" s="384">
        <v>0</v>
      </c>
      <c r="E12" s="384">
        <v>142007</v>
      </c>
      <c r="F12" s="384">
        <v>21494618</v>
      </c>
    </row>
    <row r="13" spans="1:6" ht="19.5" customHeight="1">
      <c r="A13" s="373">
        <v>10</v>
      </c>
      <c r="B13" s="354" t="s">
        <v>584</v>
      </c>
      <c r="C13" s="385" t="s">
        <v>1259</v>
      </c>
      <c r="D13" s="386">
        <v>0</v>
      </c>
      <c r="E13" s="386">
        <v>1665000</v>
      </c>
      <c r="F13" s="386">
        <v>19829618</v>
      </c>
    </row>
    <row r="14" spans="1:6" ht="19.5" customHeight="1">
      <c r="A14" s="368">
        <v>11</v>
      </c>
      <c r="B14" s="361" t="s">
        <v>585</v>
      </c>
      <c r="C14" s="383" t="s">
        <v>1260</v>
      </c>
      <c r="D14" s="384">
        <v>0</v>
      </c>
      <c r="E14" s="384">
        <v>169000</v>
      </c>
      <c r="F14" s="384">
        <v>19660618</v>
      </c>
    </row>
    <row r="15" spans="1:6" ht="19.5" customHeight="1">
      <c r="A15" s="373">
        <v>12</v>
      </c>
      <c r="B15" s="354" t="s">
        <v>586</v>
      </c>
      <c r="C15" s="385" t="s">
        <v>1261</v>
      </c>
      <c r="D15" s="386">
        <v>0</v>
      </c>
      <c r="E15" s="386">
        <v>150313</v>
      </c>
      <c r="F15" s="386">
        <v>19510305</v>
      </c>
    </row>
    <row r="16" spans="1:6" ht="19.5" customHeight="1">
      <c r="A16" s="368">
        <v>13</v>
      </c>
      <c r="B16" s="361" t="s">
        <v>587</v>
      </c>
      <c r="C16" s="383" t="s">
        <v>1262</v>
      </c>
      <c r="D16" s="384">
        <v>0</v>
      </c>
      <c r="E16" s="384">
        <v>17500</v>
      </c>
      <c r="F16" s="384">
        <v>19492805</v>
      </c>
    </row>
    <row r="17" spans="1:6" ht="19.5" customHeight="1">
      <c r="A17" s="373">
        <v>14</v>
      </c>
      <c r="B17" s="354" t="s">
        <v>588</v>
      </c>
      <c r="C17" s="385" t="s">
        <v>1263</v>
      </c>
      <c r="D17" s="386">
        <v>0</v>
      </c>
      <c r="E17" s="386">
        <v>32500</v>
      </c>
      <c r="F17" s="386">
        <v>19460305</v>
      </c>
    </row>
    <row r="18" spans="1:6" ht="19.5" customHeight="1">
      <c r="A18" s="368">
        <v>15</v>
      </c>
      <c r="B18" s="361" t="s">
        <v>589</v>
      </c>
      <c r="C18" s="383" t="s">
        <v>1264</v>
      </c>
      <c r="D18" s="384">
        <v>0</v>
      </c>
      <c r="E18" s="384">
        <v>13500</v>
      </c>
      <c r="F18" s="384">
        <v>19446805</v>
      </c>
    </row>
    <row r="19" spans="1:6" ht="19.5" customHeight="1">
      <c r="A19" s="373">
        <v>16</v>
      </c>
      <c r="B19" s="354" t="s">
        <v>1265</v>
      </c>
      <c r="C19" s="385" t="s">
        <v>1266</v>
      </c>
      <c r="D19" s="386">
        <v>0</v>
      </c>
      <c r="E19" s="386">
        <v>1430000</v>
      </c>
      <c r="F19" s="386">
        <v>18016805</v>
      </c>
    </row>
    <row r="20" spans="1:6" ht="19.5" customHeight="1">
      <c r="A20" s="368">
        <v>17</v>
      </c>
      <c r="B20" s="361" t="s">
        <v>1267</v>
      </c>
      <c r="C20" s="383" t="s">
        <v>1268</v>
      </c>
      <c r="D20" s="384">
        <v>0</v>
      </c>
      <c r="E20" s="384">
        <v>10500</v>
      </c>
      <c r="F20" s="384">
        <v>18006305</v>
      </c>
    </row>
    <row r="21" spans="1:6" ht="19.5" customHeight="1">
      <c r="A21" s="373">
        <v>18</v>
      </c>
      <c r="B21" s="354" t="s">
        <v>1269</v>
      </c>
      <c r="C21" s="385" t="s">
        <v>1270</v>
      </c>
      <c r="D21" s="386">
        <v>0</v>
      </c>
      <c r="E21" s="386">
        <v>120000</v>
      </c>
      <c r="F21" s="386">
        <v>17886305</v>
      </c>
    </row>
    <row r="22" spans="1:6" ht="19.5" customHeight="1">
      <c r="A22" s="368">
        <v>19</v>
      </c>
      <c r="B22" s="361" t="s">
        <v>1271</v>
      </c>
      <c r="C22" s="383" t="s">
        <v>296</v>
      </c>
      <c r="D22" s="384">
        <v>0</v>
      </c>
      <c r="E22" s="384">
        <v>16460</v>
      </c>
      <c r="F22" s="384">
        <v>17869845</v>
      </c>
    </row>
    <row r="23" spans="1:6" ht="19.5" customHeight="1">
      <c r="A23" s="373">
        <v>20</v>
      </c>
      <c r="B23" s="354" t="s">
        <v>590</v>
      </c>
      <c r="C23" s="385" t="s">
        <v>1272</v>
      </c>
      <c r="D23" s="386">
        <v>0</v>
      </c>
      <c r="E23" s="386">
        <v>53210</v>
      </c>
      <c r="F23" s="386">
        <v>17816635</v>
      </c>
    </row>
    <row r="24" spans="1:6" ht="19.5" customHeight="1">
      <c r="A24" s="368">
        <v>21</v>
      </c>
      <c r="B24" s="361" t="s">
        <v>1273</v>
      </c>
      <c r="C24" s="383" t="s">
        <v>1274</v>
      </c>
      <c r="D24" s="384">
        <v>0</v>
      </c>
      <c r="E24" s="384">
        <v>72359</v>
      </c>
      <c r="F24" s="384">
        <v>17744276</v>
      </c>
    </row>
    <row r="25" spans="1:6" ht="19.5" customHeight="1">
      <c r="A25" s="373">
        <v>22</v>
      </c>
      <c r="B25" s="354" t="s">
        <v>1275</v>
      </c>
      <c r="C25" s="385" t="s">
        <v>1276</v>
      </c>
      <c r="D25" s="386">
        <v>0</v>
      </c>
      <c r="E25" s="386">
        <v>34300</v>
      </c>
      <c r="F25" s="386">
        <v>17709976</v>
      </c>
    </row>
    <row r="26" spans="1:6" ht="19.5" customHeight="1">
      <c r="A26" s="368">
        <v>23</v>
      </c>
      <c r="B26" s="361"/>
      <c r="C26" s="374" t="s">
        <v>567</v>
      </c>
      <c r="D26" s="387">
        <v>23461005</v>
      </c>
      <c r="E26" s="387">
        <v>5751029</v>
      </c>
      <c r="F26" s="387">
        <v>17709976</v>
      </c>
    </row>
    <row r="27" spans="1:6" ht="19.5" customHeight="1">
      <c r="A27" s="373">
        <v>24</v>
      </c>
      <c r="B27" s="354" t="s">
        <v>1277</v>
      </c>
      <c r="C27" s="385" t="s">
        <v>1278</v>
      </c>
      <c r="D27" s="386">
        <v>0</v>
      </c>
      <c r="E27" s="386">
        <v>12890</v>
      </c>
      <c r="F27" s="386">
        <v>17697086</v>
      </c>
    </row>
    <row r="28" spans="1:6" ht="19.5" customHeight="1">
      <c r="A28" s="368">
        <v>25</v>
      </c>
      <c r="B28" s="361" t="s">
        <v>598</v>
      </c>
      <c r="C28" s="383" t="s">
        <v>1279</v>
      </c>
      <c r="D28" s="384">
        <v>390000</v>
      </c>
      <c r="E28" s="384">
        <v>0</v>
      </c>
      <c r="F28" s="384">
        <v>18087086</v>
      </c>
    </row>
    <row r="29" spans="1:6" ht="19.5" customHeight="1">
      <c r="A29" s="373">
        <v>26</v>
      </c>
      <c r="B29" s="354" t="s">
        <v>599</v>
      </c>
      <c r="C29" s="385" t="s">
        <v>1280</v>
      </c>
      <c r="D29" s="386">
        <v>0</v>
      </c>
      <c r="E29" s="386">
        <v>-143000</v>
      </c>
      <c r="F29" s="386">
        <v>18230086</v>
      </c>
    </row>
    <row r="30" spans="1:6" ht="19.5" customHeight="1">
      <c r="A30" s="368">
        <v>27</v>
      </c>
      <c r="B30" s="361" t="s">
        <v>600</v>
      </c>
      <c r="C30" s="383" t="s">
        <v>1270</v>
      </c>
      <c r="D30" s="384">
        <v>0</v>
      </c>
      <c r="E30" s="384">
        <v>-120000</v>
      </c>
      <c r="F30" s="384">
        <v>18350086</v>
      </c>
    </row>
    <row r="31" spans="1:6" ht="19.5" customHeight="1">
      <c r="A31" s="373">
        <v>28</v>
      </c>
      <c r="B31" s="354" t="s">
        <v>601</v>
      </c>
      <c r="C31" s="385" t="s">
        <v>1270</v>
      </c>
      <c r="D31" s="386">
        <v>0</v>
      </c>
      <c r="E31" s="386">
        <v>120000</v>
      </c>
      <c r="F31" s="386">
        <v>18230086</v>
      </c>
    </row>
    <row r="32" spans="1:6" ht="19.5" customHeight="1">
      <c r="A32" s="368">
        <v>29</v>
      </c>
      <c r="B32" s="361" t="s">
        <v>602</v>
      </c>
      <c r="C32" s="383" t="s">
        <v>1266</v>
      </c>
      <c r="D32" s="384">
        <v>0</v>
      </c>
      <c r="E32" s="384">
        <v>143000</v>
      </c>
      <c r="F32" s="384">
        <v>18087086</v>
      </c>
    </row>
    <row r="33" spans="1:6" ht="19.5" customHeight="1">
      <c r="A33" s="373">
        <v>30</v>
      </c>
      <c r="B33" s="354" t="s">
        <v>1281</v>
      </c>
      <c r="C33" s="385" t="s">
        <v>1282</v>
      </c>
      <c r="D33" s="386">
        <v>0</v>
      </c>
      <c r="E33" s="386">
        <v>132000</v>
      </c>
      <c r="F33" s="386">
        <v>17955086</v>
      </c>
    </row>
    <row r="34" spans="1:6" ht="19.5" customHeight="1">
      <c r="A34" s="368">
        <v>31</v>
      </c>
      <c r="B34" s="361" t="s">
        <v>1283</v>
      </c>
      <c r="C34" s="383" t="s">
        <v>1268</v>
      </c>
      <c r="D34" s="384">
        <v>0</v>
      </c>
      <c r="E34" s="384">
        <v>14000</v>
      </c>
      <c r="F34" s="384">
        <v>17941086</v>
      </c>
    </row>
    <row r="35" spans="1:6" ht="19.5" customHeight="1">
      <c r="A35" s="373">
        <v>32</v>
      </c>
      <c r="B35" s="354" t="s">
        <v>1284</v>
      </c>
      <c r="C35" s="385" t="s">
        <v>1285</v>
      </c>
      <c r="D35" s="386">
        <v>0</v>
      </c>
      <c r="E35" s="386">
        <v>399400</v>
      </c>
      <c r="F35" s="386">
        <v>17541686</v>
      </c>
    </row>
    <row r="36" spans="1:6" ht="19.5" customHeight="1">
      <c r="A36" s="368">
        <v>33</v>
      </c>
      <c r="B36" s="361" t="s">
        <v>608</v>
      </c>
      <c r="C36" s="383" t="s">
        <v>1286</v>
      </c>
      <c r="D36" s="384">
        <v>0</v>
      </c>
      <c r="E36" s="384">
        <v>22000</v>
      </c>
      <c r="F36" s="384">
        <v>17519686</v>
      </c>
    </row>
    <row r="37" spans="1:6" ht="19.5" customHeight="1">
      <c r="A37" s="373">
        <v>34</v>
      </c>
      <c r="B37" s="354" t="s">
        <v>609</v>
      </c>
      <c r="C37" s="385" t="s">
        <v>1287</v>
      </c>
      <c r="D37" s="386">
        <v>0</v>
      </c>
      <c r="E37" s="386">
        <v>55000</v>
      </c>
      <c r="F37" s="386">
        <v>17464686</v>
      </c>
    </row>
    <row r="38" spans="1:6" ht="19.5" customHeight="1">
      <c r="A38" s="368">
        <v>35</v>
      </c>
      <c r="B38" s="361" t="s">
        <v>610</v>
      </c>
      <c r="C38" s="383" t="s">
        <v>1288</v>
      </c>
      <c r="D38" s="384">
        <v>0</v>
      </c>
      <c r="E38" s="384">
        <v>832500</v>
      </c>
      <c r="F38" s="384">
        <v>16632186</v>
      </c>
    </row>
    <row r="39" spans="1:6" ht="19.5" customHeight="1">
      <c r="A39" s="373">
        <v>36</v>
      </c>
      <c r="B39" s="354" t="s">
        <v>611</v>
      </c>
      <c r="C39" s="385" t="s">
        <v>1289</v>
      </c>
      <c r="D39" s="386">
        <v>0</v>
      </c>
      <c r="E39" s="386">
        <v>786500</v>
      </c>
      <c r="F39" s="386">
        <v>15845686</v>
      </c>
    </row>
    <row r="40" spans="1:6" ht="19.5" customHeight="1">
      <c r="A40" s="368">
        <v>37</v>
      </c>
      <c r="B40" s="361" t="s">
        <v>612</v>
      </c>
      <c r="C40" s="383" t="s">
        <v>1290</v>
      </c>
      <c r="D40" s="384">
        <v>0</v>
      </c>
      <c r="E40" s="384">
        <v>77000</v>
      </c>
      <c r="F40" s="384">
        <v>15768686</v>
      </c>
    </row>
    <row r="41" spans="1:6" ht="19.5" customHeight="1">
      <c r="A41" s="373">
        <v>38</v>
      </c>
      <c r="B41" s="354" t="s">
        <v>1291</v>
      </c>
      <c r="C41" s="385" t="s">
        <v>1292</v>
      </c>
      <c r="D41" s="386">
        <v>0</v>
      </c>
      <c r="E41" s="386">
        <v>61000</v>
      </c>
      <c r="F41" s="386">
        <v>15707686</v>
      </c>
    </row>
    <row r="42" spans="1:6" ht="19.5" customHeight="1">
      <c r="A42" s="368">
        <v>39</v>
      </c>
      <c r="B42" s="361" t="s">
        <v>1293</v>
      </c>
      <c r="C42" s="383" t="s">
        <v>1294</v>
      </c>
      <c r="D42" s="384">
        <v>0</v>
      </c>
      <c r="E42" s="384">
        <v>132000</v>
      </c>
      <c r="F42" s="384">
        <v>15575686</v>
      </c>
    </row>
    <row r="43" spans="1:6" ht="19.5" customHeight="1">
      <c r="A43" s="373">
        <v>40</v>
      </c>
      <c r="B43" s="354" t="s">
        <v>1295</v>
      </c>
      <c r="C43" s="385" t="s">
        <v>1296</v>
      </c>
      <c r="D43" s="386">
        <v>0</v>
      </c>
      <c r="E43" s="386">
        <v>48570</v>
      </c>
      <c r="F43" s="386">
        <v>15527116</v>
      </c>
    </row>
    <row r="44" spans="1:6" ht="19.5" customHeight="1">
      <c r="A44" s="368">
        <v>41</v>
      </c>
      <c r="B44" s="361" t="s">
        <v>615</v>
      </c>
      <c r="C44" s="383" t="s">
        <v>1297</v>
      </c>
      <c r="D44" s="384">
        <v>0</v>
      </c>
      <c r="E44" s="384">
        <v>20100</v>
      </c>
      <c r="F44" s="384">
        <v>15507016</v>
      </c>
    </row>
    <row r="45" spans="1:6" ht="19.5" customHeight="1">
      <c r="A45" s="373">
        <v>42</v>
      </c>
      <c r="B45" s="354" t="s">
        <v>616</v>
      </c>
      <c r="C45" s="385" t="s">
        <v>1278</v>
      </c>
      <c r="D45" s="386">
        <v>0</v>
      </c>
      <c r="E45" s="386">
        <v>2700</v>
      </c>
      <c r="F45" s="386">
        <v>15504316</v>
      </c>
    </row>
    <row r="46" spans="1:6" ht="19.5" customHeight="1">
      <c r="A46" s="368">
        <v>43</v>
      </c>
      <c r="B46" s="361" t="s">
        <v>617</v>
      </c>
      <c r="C46" s="383" t="s">
        <v>1298</v>
      </c>
      <c r="D46" s="384">
        <v>0</v>
      </c>
      <c r="E46" s="384">
        <v>13120</v>
      </c>
      <c r="F46" s="384">
        <v>15491196</v>
      </c>
    </row>
    <row r="47" spans="1:6" ht="19.5" customHeight="1">
      <c r="A47" s="373">
        <v>44</v>
      </c>
      <c r="B47" s="354" t="s">
        <v>618</v>
      </c>
      <c r="C47" s="385" t="s">
        <v>1299</v>
      </c>
      <c r="D47" s="386">
        <v>0</v>
      </c>
      <c r="E47" s="386">
        <v>34300</v>
      </c>
      <c r="F47" s="386">
        <v>15456896</v>
      </c>
    </row>
    <row r="48" spans="1:6" ht="19.5" customHeight="1">
      <c r="A48" s="368">
        <v>45</v>
      </c>
      <c r="B48" s="361" t="s">
        <v>619</v>
      </c>
      <c r="C48" s="383" t="s">
        <v>1256</v>
      </c>
      <c r="D48" s="384">
        <v>0</v>
      </c>
      <c r="E48" s="384">
        <v>1573000</v>
      </c>
      <c r="F48" s="384">
        <v>13883896</v>
      </c>
    </row>
    <row r="49" spans="1:6" ht="19.5" customHeight="1">
      <c r="A49" s="373">
        <v>46</v>
      </c>
      <c r="B49" s="354" t="s">
        <v>620</v>
      </c>
      <c r="C49" s="385" t="s">
        <v>1300</v>
      </c>
      <c r="D49" s="386">
        <v>0</v>
      </c>
      <c r="E49" s="386">
        <v>164520</v>
      </c>
      <c r="F49" s="386">
        <v>13719376</v>
      </c>
    </row>
    <row r="50" spans="1:6" ht="19.5" customHeight="1">
      <c r="A50" s="368">
        <v>47</v>
      </c>
      <c r="B50" s="361" t="s">
        <v>621</v>
      </c>
      <c r="C50" s="383" t="s">
        <v>1301</v>
      </c>
      <c r="D50" s="384">
        <v>0</v>
      </c>
      <c r="E50" s="384">
        <v>142007</v>
      </c>
      <c r="F50" s="384">
        <v>13577369</v>
      </c>
    </row>
    <row r="51" spans="1:6" ht="19.5" customHeight="1">
      <c r="A51" s="373">
        <v>48</v>
      </c>
      <c r="B51" s="354" t="s">
        <v>622</v>
      </c>
      <c r="C51" s="385" t="s">
        <v>1302</v>
      </c>
      <c r="D51" s="386">
        <v>0</v>
      </c>
      <c r="E51" s="386">
        <v>1665000</v>
      </c>
      <c r="F51" s="386">
        <v>11912369</v>
      </c>
    </row>
    <row r="52" spans="1:6" ht="19.5" customHeight="1">
      <c r="A52" s="368">
        <v>49</v>
      </c>
      <c r="B52" s="361" t="s">
        <v>623</v>
      </c>
      <c r="C52" s="383" t="s">
        <v>1303</v>
      </c>
      <c r="D52" s="384">
        <v>0</v>
      </c>
      <c r="E52" s="384">
        <v>170530</v>
      </c>
      <c r="F52" s="384">
        <v>11741839</v>
      </c>
    </row>
    <row r="53" spans="1:6" ht="19.5" customHeight="1">
      <c r="A53" s="373">
        <v>50</v>
      </c>
      <c r="B53" s="354" t="s">
        <v>624</v>
      </c>
      <c r="C53" s="385" t="s">
        <v>1304</v>
      </c>
      <c r="D53" s="386">
        <v>0</v>
      </c>
      <c r="E53" s="386">
        <v>150313</v>
      </c>
      <c r="F53" s="386">
        <v>11591526</v>
      </c>
    </row>
    <row r="54" spans="1:6" ht="19.5" customHeight="1">
      <c r="A54" s="368">
        <v>51</v>
      </c>
      <c r="B54" s="361" t="s">
        <v>1305</v>
      </c>
      <c r="C54" s="383" t="s">
        <v>1306</v>
      </c>
      <c r="D54" s="384">
        <v>0</v>
      </c>
      <c r="E54" s="384">
        <v>15000</v>
      </c>
      <c r="F54" s="384">
        <v>11576526</v>
      </c>
    </row>
    <row r="55" spans="1:6" ht="19.5" customHeight="1">
      <c r="A55" s="373">
        <v>52</v>
      </c>
      <c r="B55" s="354" t="s">
        <v>1307</v>
      </c>
      <c r="C55" s="385" t="s">
        <v>1308</v>
      </c>
      <c r="D55" s="386">
        <v>0</v>
      </c>
      <c r="E55" s="386">
        <v>32500</v>
      </c>
      <c r="F55" s="386">
        <v>11544026</v>
      </c>
    </row>
    <row r="56" spans="1:6" ht="19.5" customHeight="1">
      <c r="A56" s="368">
        <v>53</v>
      </c>
      <c r="B56" s="361" t="s">
        <v>1309</v>
      </c>
      <c r="C56" s="383" t="s">
        <v>1310</v>
      </c>
      <c r="D56" s="384">
        <v>0</v>
      </c>
      <c r="E56" s="384">
        <v>53210</v>
      </c>
      <c r="F56" s="384">
        <v>11490816</v>
      </c>
    </row>
    <row r="57" spans="1:6" ht="19.5" customHeight="1">
      <c r="A57" s="373">
        <v>54</v>
      </c>
      <c r="B57" s="354" t="s">
        <v>625</v>
      </c>
      <c r="C57" s="385" t="s">
        <v>1311</v>
      </c>
      <c r="D57" s="386">
        <v>0</v>
      </c>
      <c r="E57" s="386">
        <v>1287000</v>
      </c>
      <c r="F57" s="386">
        <v>10203816</v>
      </c>
    </row>
    <row r="58" spans="1:6" ht="19.5" customHeight="1">
      <c r="A58" s="368">
        <v>55</v>
      </c>
      <c r="B58" s="361" t="s">
        <v>626</v>
      </c>
      <c r="C58" s="383" t="s">
        <v>1312</v>
      </c>
      <c r="D58" s="384">
        <v>0</v>
      </c>
      <c r="E58" s="384">
        <v>143000</v>
      </c>
      <c r="F58" s="384">
        <v>10060816</v>
      </c>
    </row>
    <row r="59" spans="1:6" ht="19.5" customHeight="1">
      <c r="A59" s="373">
        <v>56</v>
      </c>
      <c r="B59" s="354" t="s">
        <v>627</v>
      </c>
      <c r="C59" s="385" t="s">
        <v>299</v>
      </c>
      <c r="D59" s="386">
        <v>100000</v>
      </c>
      <c r="E59" s="386">
        <v>0</v>
      </c>
      <c r="F59" s="386">
        <v>10160816</v>
      </c>
    </row>
    <row r="60" spans="1:6" ht="19.5" customHeight="1">
      <c r="A60" s="368">
        <v>57</v>
      </c>
      <c r="B60" s="361"/>
      <c r="C60" s="374" t="s">
        <v>567</v>
      </c>
      <c r="D60" s="387">
        <v>490000</v>
      </c>
      <c r="E60" s="387">
        <v>8039160</v>
      </c>
      <c r="F60" s="387">
        <v>-7549160</v>
      </c>
    </row>
    <row r="61" spans="1:6" ht="19.5" customHeight="1">
      <c r="A61" s="373">
        <v>58</v>
      </c>
      <c r="B61" s="354" t="s">
        <v>628</v>
      </c>
      <c r="C61" s="385" t="s">
        <v>1294</v>
      </c>
      <c r="D61" s="386">
        <v>0</v>
      </c>
      <c r="E61" s="386">
        <v>50000</v>
      </c>
      <c r="F61" s="386">
        <v>10110816</v>
      </c>
    </row>
    <row r="62" spans="1:6" ht="19.5" customHeight="1">
      <c r="A62" s="368">
        <v>59</v>
      </c>
      <c r="B62" s="361" t="s">
        <v>632</v>
      </c>
      <c r="C62" s="383" t="s">
        <v>1313</v>
      </c>
      <c r="D62" s="384">
        <v>0</v>
      </c>
      <c r="E62" s="384">
        <v>193830</v>
      </c>
      <c r="F62" s="384">
        <v>9916986</v>
      </c>
    </row>
    <row r="63" spans="1:6" ht="19.5" customHeight="1">
      <c r="A63" s="373">
        <v>60</v>
      </c>
      <c r="B63" s="354" t="s">
        <v>634</v>
      </c>
      <c r="C63" s="385" t="s">
        <v>1314</v>
      </c>
      <c r="D63" s="386">
        <v>0</v>
      </c>
      <c r="E63" s="386">
        <v>55000</v>
      </c>
      <c r="F63" s="386">
        <v>9861986</v>
      </c>
    </row>
    <row r="64" spans="1:6" ht="19.5" customHeight="1">
      <c r="A64" s="368">
        <v>61</v>
      </c>
      <c r="B64" s="361" t="s">
        <v>635</v>
      </c>
      <c r="C64" s="383" t="s">
        <v>1315</v>
      </c>
      <c r="D64" s="384">
        <v>0</v>
      </c>
      <c r="E64" s="384">
        <v>70000</v>
      </c>
      <c r="F64" s="384">
        <v>9791986</v>
      </c>
    </row>
    <row r="65" spans="1:6" ht="19.5" customHeight="1">
      <c r="A65" s="373">
        <v>62</v>
      </c>
      <c r="B65" s="354" t="s">
        <v>636</v>
      </c>
      <c r="C65" s="385" t="s">
        <v>1316</v>
      </c>
      <c r="D65" s="386">
        <v>0</v>
      </c>
      <c r="E65" s="386">
        <v>61000</v>
      </c>
      <c r="F65" s="386">
        <v>9730986</v>
      </c>
    </row>
    <row r="66" spans="1:6" ht="19.5" customHeight="1">
      <c r="A66" s="368">
        <v>63</v>
      </c>
      <c r="B66" s="361" t="s">
        <v>637</v>
      </c>
      <c r="C66" s="383" t="s">
        <v>1317</v>
      </c>
      <c r="D66" s="384">
        <v>0</v>
      </c>
      <c r="E66" s="384">
        <v>15600</v>
      </c>
      <c r="F66" s="384">
        <v>9715386</v>
      </c>
    </row>
    <row r="67" spans="1:6" ht="19.5" customHeight="1">
      <c r="A67" s="373">
        <v>64</v>
      </c>
      <c r="B67" s="354" t="s">
        <v>1318</v>
      </c>
      <c r="C67" s="385" t="s">
        <v>1319</v>
      </c>
      <c r="D67" s="386">
        <v>0</v>
      </c>
      <c r="E67" s="386">
        <v>45500</v>
      </c>
      <c r="F67" s="386">
        <v>9669886</v>
      </c>
    </row>
    <row r="68" spans="1:6" ht="19.5" customHeight="1">
      <c r="A68" s="368">
        <v>65</v>
      </c>
      <c r="B68" s="361" t="s">
        <v>1320</v>
      </c>
      <c r="C68" s="383" t="s">
        <v>1321</v>
      </c>
      <c r="D68" s="384">
        <v>0</v>
      </c>
      <c r="E68" s="384">
        <v>44240</v>
      </c>
      <c r="F68" s="384">
        <v>9625646</v>
      </c>
    </row>
    <row r="69" spans="1:6" ht="19.5" customHeight="1">
      <c r="A69" s="373">
        <v>66</v>
      </c>
      <c r="B69" s="354" t="s">
        <v>642</v>
      </c>
      <c r="C69" s="385" t="s">
        <v>1322</v>
      </c>
      <c r="D69" s="386">
        <v>0</v>
      </c>
      <c r="E69" s="386">
        <v>-12890</v>
      </c>
      <c r="F69" s="386">
        <v>9638536</v>
      </c>
    </row>
    <row r="70" spans="1:6" ht="19.5" customHeight="1">
      <c r="A70" s="368">
        <v>67</v>
      </c>
      <c r="B70" s="361" t="s">
        <v>643</v>
      </c>
      <c r="C70" s="383" t="s">
        <v>1322</v>
      </c>
      <c r="D70" s="384">
        <v>0</v>
      </c>
      <c r="E70" s="384">
        <v>-2700</v>
      </c>
      <c r="F70" s="384">
        <v>9641236</v>
      </c>
    </row>
    <row r="71" spans="1:6" ht="19.5" customHeight="1">
      <c r="A71" s="373">
        <v>68</v>
      </c>
      <c r="B71" s="354" t="s">
        <v>644</v>
      </c>
      <c r="C71" s="385" t="s">
        <v>1278</v>
      </c>
      <c r="D71" s="386">
        <v>0</v>
      </c>
      <c r="E71" s="386">
        <v>12890</v>
      </c>
      <c r="F71" s="386">
        <v>9628346</v>
      </c>
    </row>
    <row r="72" spans="1:6" ht="19.5" customHeight="1">
      <c r="A72" s="368">
        <v>69</v>
      </c>
      <c r="B72" s="361" t="s">
        <v>645</v>
      </c>
      <c r="C72" s="383" t="s">
        <v>1278</v>
      </c>
      <c r="D72" s="384">
        <v>0</v>
      </c>
      <c r="E72" s="384">
        <v>2700</v>
      </c>
      <c r="F72" s="384">
        <v>9625646</v>
      </c>
    </row>
    <row r="73" spans="1:6" ht="19.5" customHeight="1">
      <c r="A73" s="373">
        <v>70</v>
      </c>
      <c r="B73" s="354" t="s">
        <v>646</v>
      </c>
      <c r="C73" s="385" t="s">
        <v>1323</v>
      </c>
      <c r="D73" s="386">
        <v>0</v>
      </c>
      <c r="E73" s="386">
        <v>55000</v>
      </c>
      <c r="F73" s="386">
        <v>9570646</v>
      </c>
    </row>
    <row r="74" spans="1:6" ht="19.5" customHeight="1">
      <c r="A74" s="368">
        <v>71</v>
      </c>
      <c r="B74" s="361" t="s">
        <v>647</v>
      </c>
      <c r="C74" s="383" t="s">
        <v>1324</v>
      </c>
      <c r="D74" s="384">
        <v>0</v>
      </c>
      <c r="E74" s="384">
        <v>16500</v>
      </c>
      <c r="F74" s="384">
        <v>9554146</v>
      </c>
    </row>
    <row r="75" spans="1:6" ht="19.5" customHeight="1">
      <c r="A75" s="373">
        <v>72</v>
      </c>
      <c r="B75" s="354" t="s">
        <v>648</v>
      </c>
      <c r="C75" s="385" t="s">
        <v>1325</v>
      </c>
      <c r="D75" s="386">
        <v>0</v>
      </c>
      <c r="E75" s="386">
        <v>1665000</v>
      </c>
      <c r="F75" s="386">
        <v>7889146</v>
      </c>
    </row>
    <row r="76" spans="1:6" ht="19.5" customHeight="1">
      <c r="A76" s="368">
        <v>73</v>
      </c>
      <c r="B76" s="361" t="s">
        <v>649</v>
      </c>
      <c r="C76" s="383" t="s">
        <v>1326</v>
      </c>
      <c r="D76" s="384">
        <v>0</v>
      </c>
      <c r="E76" s="384">
        <v>169770</v>
      </c>
      <c r="F76" s="384">
        <v>7719376</v>
      </c>
    </row>
    <row r="77" spans="1:6" ht="19.5" customHeight="1">
      <c r="A77" s="373">
        <v>74</v>
      </c>
      <c r="B77" s="354" t="s">
        <v>650</v>
      </c>
      <c r="C77" s="385" t="s">
        <v>1327</v>
      </c>
      <c r="D77" s="386">
        <v>0</v>
      </c>
      <c r="E77" s="386">
        <v>150313</v>
      </c>
      <c r="F77" s="386">
        <v>7569063</v>
      </c>
    </row>
    <row r="78" spans="1:6" ht="19.5" customHeight="1">
      <c r="A78" s="368">
        <v>75</v>
      </c>
      <c r="B78" s="361" t="s">
        <v>651</v>
      </c>
      <c r="C78" s="383" t="s">
        <v>1328</v>
      </c>
      <c r="D78" s="384">
        <v>0</v>
      </c>
      <c r="E78" s="384">
        <v>1287000</v>
      </c>
      <c r="F78" s="384">
        <v>6282063</v>
      </c>
    </row>
    <row r="79" spans="1:6" ht="19.5" customHeight="1">
      <c r="A79" s="373">
        <v>76</v>
      </c>
      <c r="B79" s="354" t="s">
        <v>652</v>
      </c>
      <c r="C79" s="385" t="s">
        <v>299</v>
      </c>
      <c r="D79" s="386">
        <v>100000</v>
      </c>
      <c r="E79" s="386">
        <v>0</v>
      </c>
      <c r="F79" s="386">
        <v>6382063</v>
      </c>
    </row>
    <row r="80" spans="1:6" ht="19.5" customHeight="1">
      <c r="A80" s="368">
        <v>77</v>
      </c>
      <c r="B80" s="361" t="s">
        <v>653</v>
      </c>
      <c r="C80" s="383" t="s">
        <v>1328</v>
      </c>
      <c r="D80" s="384">
        <v>0</v>
      </c>
      <c r="E80" s="384">
        <v>143000</v>
      </c>
      <c r="F80" s="384">
        <v>6239063</v>
      </c>
    </row>
    <row r="81" spans="1:6" ht="19.5" customHeight="1">
      <c r="A81" s="373">
        <v>78</v>
      </c>
      <c r="B81" s="354" t="s">
        <v>1329</v>
      </c>
      <c r="C81" s="385" t="s">
        <v>1330</v>
      </c>
      <c r="D81" s="386">
        <v>0</v>
      </c>
      <c r="E81" s="386">
        <v>17500</v>
      </c>
      <c r="F81" s="386">
        <v>6221563</v>
      </c>
    </row>
    <row r="82" spans="1:6" ht="19.5" customHeight="1">
      <c r="A82" s="368">
        <v>79</v>
      </c>
      <c r="B82" s="361" t="s">
        <v>1331</v>
      </c>
      <c r="C82" s="383" t="s">
        <v>1332</v>
      </c>
      <c r="D82" s="384">
        <v>0</v>
      </c>
      <c r="E82" s="384">
        <v>32500</v>
      </c>
      <c r="F82" s="384">
        <v>6189063</v>
      </c>
    </row>
    <row r="83" spans="1:6" ht="19.5" customHeight="1">
      <c r="A83" s="373">
        <v>80</v>
      </c>
      <c r="B83" s="354" t="s">
        <v>1333</v>
      </c>
      <c r="C83" s="385" t="s">
        <v>1334</v>
      </c>
      <c r="D83" s="386">
        <v>0</v>
      </c>
      <c r="E83" s="386">
        <v>8210</v>
      </c>
      <c r="F83" s="386">
        <v>6180853</v>
      </c>
    </row>
    <row r="84" spans="1:6" ht="19.5" customHeight="1">
      <c r="A84" s="368">
        <v>81</v>
      </c>
      <c r="B84" s="361" t="s">
        <v>1335</v>
      </c>
      <c r="C84" s="383" t="s">
        <v>1336</v>
      </c>
      <c r="D84" s="384">
        <v>0</v>
      </c>
      <c r="E84" s="384">
        <v>34650</v>
      </c>
      <c r="F84" s="384">
        <v>6146203</v>
      </c>
    </row>
    <row r="85" spans="1:6" ht="19.5" customHeight="1">
      <c r="A85" s="373">
        <v>82</v>
      </c>
      <c r="B85" s="354" t="s">
        <v>1337</v>
      </c>
      <c r="C85" s="385" t="s">
        <v>1338</v>
      </c>
      <c r="D85" s="386">
        <v>0</v>
      </c>
      <c r="E85" s="386">
        <v>1573000</v>
      </c>
      <c r="F85" s="386">
        <v>4573203</v>
      </c>
    </row>
    <row r="86" spans="1:6" ht="19.5" customHeight="1">
      <c r="A86" s="368">
        <v>83</v>
      </c>
      <c r="B86" s="361" t="s">
        <v>1339</v>
      </c>
      <c r="C86" s="383" t="s">
        <v>1340</v>
      </c>
      <c r="D86" s="384">
        <v>0</v>
      </c>
      <c r="E86" s="384">
        <v>163800</v>
      </c>
      <c r="F86" s="384">
        <v>4409403</v>
      </c>
    </row>
    <row r="87" spans="1:6" ht="19.5" customHeight="1">
      <c r="A87" s="373">
        <v>84</v>
      </c>
      <c r="B87" s="354" t="s">
        <v>1341</v>
      </c>
      <c r="C87" s="385" t="s">
        <v>1342</v>
      </c>
      <c r="D87" s="386">
        <v>0</v>
      </c>
      <c r="E87" s="386">
        <v>142007</v>
      </c>
      <c r="F87" s="386">
        <v>4267396</v>
      </c>
    </row>
    <row r="88" spans="1:6" ht="19.5" customHeight="1">
      <c r="A88" s="368">
        <v>85</v>
      </c>
      <c r="B88" s="361" t="s">
        <v>1343</v>
      </c>
      <c r="C88" s="383" t="s">
        <v>1278</v>
      </c>
      <c r="D88" s="384">
        <v>0</v>
      </c>
      <c r="E88" s="384">
        <v>2700</v>
      </c>
      <c r="F88" s="384">
        <v>4264696</v>
      </c>
    </row>
    <row r="89" spans="1:6" ht="19.5" customHeight="1">
      <c r="A89" s="373">
        <v>86</v>
      </c>
      <c r="B89" s="354" t="s">
        <v>1344</v>
      </c>
      <c r="C89" s="385" t="s">
        <v>1345</v>
      </c>
      <c r="D89" s="386">
        <v>0</v>
      </c>
      <c r="E89" s="386">
        <v>53210</v>
      </c>
      <c r="F89" s="386">
        <v>4211486</v>
      </c>
    </row>
    <row r="90" spans="1:6" ht="19.5" customHeight="1">
      <c r="A90" s="368">
        <v>87</v>
      </c>
      <c r="B90" s="361"/>
      <c r="C90" s="374" t="s">
        <v>567</v>
      </c>
      <c r="D90" s="387">
        <v>100000</v>
      </c>
      <c r="E90" s="387">
        <v>6049330</v>
      </c>
      <c r="F90" s="387">
        <v>-5949330</v>
      </c>
    </row>
    <row r="91" spans="1:6" ht="19.5" customHeight="1">
      <c r="A91" s="373">
        <v>88</v>
      </c>
      <c r="B91" s="354" t="s">
        <v>660</v>
      </c>
      <c r="C91" s="385" t="s">
        <v>1346</v>
      </c>
      <c r="D91" s="386">
        <v>0</v>
      </c>
      <c r="E91" s="386">
        <v>219000</v>
      </c>
      <c r="F91" s="386">
        <v>3992486</v>
      </c>
    </row>
    <row r="92" spans="1:6" ht="19.5" customHeight="1">
      <c r="A92" s="368">
        <v>89</v>
      </c>
      <c r="B92" s="361" t="s">
        <v>1347</v>
      </c>
      <c r="C92" s="383" t="s">
        <v>1348</v>
      </c>
      <c r="D92" s="384">
        <v>0</v>
      </c>
      <c r="E92" s="384">
        <v>6200</v>
      </c>
      <c r="F92" s="384">
        <v>3986286</v>
      </c>
    </row>
    <row r="93" spans="1:6" ht="19.5" customHeight="1">
      <c r="A93" s="373">
        <v>90</v>
      </c>
      <c r="B93" s="354" t="s">
        <v>663</v>
      </c>
      <c r="C93" s="385" t="s">
        <v>1349</v>
      </c>
      <c r="D93" s="386">
        <v>0</v>
      </c>
      <c r="E93" s="386">
        <v>175110</v>
      </c>
      <c r="F93" s="386">
        <v>3811176</v>
      </c>
    </row>
    <row r="94" spans="1:6" ht="19.5" customHeight="1">
      <c r="A94" s="368">
        <v>91</v>
      </c>
      <c r="B94" s="361" t="s">
        <v>664</v>
      </c>
      <c r="C94" s="383" t="s">
        <v>1350</v>
      </c>
      <c r="D94" s="384">
        <v>0</v>
      </c>
      <c r="E94" s="384">
        <v>55000</v>
      </c>
      <c r="F94" s="384">
        <v>3756176</v>
      </c>
    </row>
    <row r="95" spans="1:6" ht="19.5" customHeight="1">
      <c r="A95" s="373">
        <v>92</v>
      </c>
      <c r="B95" s="354" t="s">
        <v>1351</v>
      </c>
      <c r="C95" s="385" t="s">
        <v>1352</v>
      </c>
      <c r="D95" s="386">
        <v>12947250</v>
      </c>
      <c r="E95" s="386">
        <v>0</v>
      </c>
      <c r="F95" s="386">
        <v>16703426</v>
      </c>
    </row>
    <row r="96" spans="1:6" ht="19.5" customHeight="1">
      <c r="A96" s="368">
        <v>93</v>
      </c>
      <c r="B96" s="361" t="s">
        <v>1353</v>
      </c>
      <c r="C96" s="383" t="s">
        <v>1354</v>
      </c>
      <c r="D96" s="384">
        <v>8006750</v>
      </c>
      <c r="E96" s="384">
        <v>0</v>
      </c>
      <c r="F96" s="384">
        <v>24710176</v>
      </c>
    </row>
    <row r="97" spans="1:6" ht="19.5" customHeight="1">
      <c r="A97" s="373">
        <v>94</v>
      </c>
      <c r="B97" s="354" t="s">
        <v>1355</v>
      </c>
      <c r="C97" s="385" t="s">
        <v>1356</v>
      </c>
      <c r="D97" s="386">
        <v>0</v>
      </c>
      <c r="E97" s="386">
        <v>43860</v>
      </c>
      <c r="F97" s="386">
        <v>24666316</v>
      </c>
    </row>
    <row r="98" spans="1:6" ht="19.5" customHeight="1">
      <c r="A98" s="368">
        <v>95</v>
      </c>
      <c r="B98" s="361" t="s">
        <v>1357</v>
      </c>
      <c r="C98" s="383" t="s">
        <v>1358</v>
      </c>
      <c r="D98" s="384">
        <v>0</v>
      </c>
      <c r="E98" s="384">
        <v>68120</v>
      </c>
      <c r="F98" s="384">
        <v>24598196</v>
      </c>
    </row>
    <row r="99" spans="1:6" ht="19.5" customHeight="1">
      <c r="A99" s="373">
        <v>96</v>
      </c>
      <c r="B99" s="354" t="s">
        <v>675</v>
      </c>
      <c r="C99" s="385" t="s">
        <v>1359</v>
      </c>
      <c r="D99" s="386">
        <v>0</v>
      </c>
      <c r="E99" s="386">
        <v>990000</v>
      </c>
      <c r="F99" s="386">
        <v>23608196</v>
      </c>
    </row>
    <row r="100" spans="1:6" ht="19.5" customHeight="1">
      <c r="A100" s="368">
        <v>97</v>
      </c>
      <c r="B100" s="361" t="s">
        <v>676</v>
      </c>
      <c r="C100" s="383" t="s">
        <v>1360</v>
      </c>
      <c r="D100" s="384">
        <v>0</v>
      </c>
      <c r="E100" s="384">
        <v>14470</v>
      </c>
      <c r="F100" s="384">
        <v>23593726</v>
      </c>
    </row>
    <row r="101" spans="1:6" ht="19.5" customHeight="1">
      <c r="A101" s="373">
        <v>98</v>
      </c>
      <c r="B101" s="354" t="s">
        <v>677</v>
      </c>
      <c r="C101" s="385" t="s">
        <v>1361</v>
      </c>
      <c r="D101" s="386">
        <v>0</v>
      </c>
      <c r="E101" s="386">
        <v>32500</v>
      </c>
      <c r="F101" s="386">
        <v>23561226</v>
      </c>
    </row>
    <row r="102" spans="1:6" ht="19.5" customHeight="1">
      <c r="A102" s="368">
        <v>99</v>
      </c>
      <c r="B102" s="361" t="s">
        <v>678</v>
      </c>
      <c r="C102" s="383" t="s">
        <v>1362</v>
      </c>
      <c r="D102" s="384">
        <v>0</v>
      </c>
      <c r="E102" s="384">
        <v>15000</v>
      </c>
      <c r="F102" s="384">
        <v>23546226</v>
      </c>
    </row>
    <row r="103" spans="1:6" ht="19.5" customHeight="1">
      <c r="A103" s="373">
        <v>100</v>
      </c>
      <c r="B103" s="354" t="s">
        <v>680</v>
      </c>
      <c r="C103" s="385" t="s">
        <v>1363</v>
      </c>
      <c r="D103" s="386">
        <v>0</v>
      </c>
      <c r="E103" s="386">
        <v>1420290</v>
      </c>
      <c r="F103" s="386">
        <v>22125936</v>
      </c>
    </row>
    <row r="104" spans="1:6" ht="19.5" customHeight="1">
      <c r="A104" s="368">
        <v>101</v>
      </c>
      <c r="B104" s="361" t="s">
        <v>680</v>
      </c>
      <c r="C104" s="383" t="s">
        <v>1364</v>
      </c>
      <c r="D104" s="384">
        <v>0</v>
      </c>
      <c r="E104" s="384">
        <v>146400</v>
      </c>
      <c r="F104" s="384">
        <v>21979536</v>
      </c>
    </row>
    <row r="105" spans="1:6" ht="19.5" customHeight="1">
      <c r="A105" s="373">
        <v>102</v>
      </c>
      <c r="B105" s="354" t="s">
        <v>1365</v>
      </c>
      <c r="C105" s="385" t="s">
        <v>1366</v>
      </c>
      <c r="D105" s="386">
        <v>0</v>
      </c>
      <c r="E105" s="386">
        <v>163520</v>
      </c>
      <c r="F105" s="386">
        <v>21816016</v>
      </c>
    </row>
    <row r="106" spans="1:6" ht="19.5" customHeight="1">
      <c r="A106" s="368">
        <v>103</v>
      </c>
      <c r="B106" s="361" t="s">
        <v>681</v>
      </c>
      <c r="C106" s="383" t="s">
        <v>1367</v>
      </c>
      <c r="D106" s="384">
        <v>0</v>
      </c>
      <c r="E106" s="384">
        <v>141791</v>
      </c>
      <c r="F106" s="384">
        <v>21674225</v>
      </c>
    </row>
    <row r="107" spans="1:6" ht="19.5" customHeight="1">
      <c r="A107" s="373">
        <v>104</v>
      </c>
      <c r="B107" s="354" t="s">
        <v>682</v>
      </c>
      <c r="C107" s="385" t="s">
        <v>1368</v>
      </c>
      <c r="D107" s="386">
        <v>0</v>
      </c>
      <c r="E107" s="386">
        <v>1512250</v>
      </c>
      <c r="F107" s="386">
        <v>20161975</v>
      </c>
    </row>
    <row r="108" spans="1:6" ht="19.5" customHeight="1">
      <c r="A108" s="368">
        <v>105</v>
      </c>
      <c r="B108" s="361" t="s">
        <v>682</v>
      </c>
      <c r="C108" s="383" t="s">
        <v>1369</v>
      </c>
      <c r="D108" s="384">
        <v>0</v>
      </c>
      <c r="E108" s="384">
        <v>150030</v>
      </c>
      <c r="F108" s="384">
        <v>20011945</v>
      </c>
    </row>
    <row r="109" spans="1:6" ht="19.5" customHeight="1">
      <c r="A109" s="373">
        <v>106</v>
      </c>
      <c r="B109" s="354" t="s">
        <v>683</v>
      </c>
      <c r="C109" s="385" t="s">
        <v>1370</v>
      </c>
      <c r="D109" s="386">
        <v>0</v>
      </c>
      <c r="E109" s="386">
        <v>169500</v>
      </c>
      <c r="F109" s="386">
        <v>19842445</v>
      </c>
    </row>
    <row r="110" spans="1:6" ht="19.5" customHeight="1">
      <c r="A110" s="368">
        <v>107</v>
      </c>
      <c r="B110" s="361" t="s">
        <v>684</v>
      </c>
      <c r="C110" s="383" t="s">
        <v>1371</v>
      </c>
      <c r="D110" s="384">
        <v>0</v>
      </c>
      <c r="E110" s="384">
        <v>150049</v>
      </c>
      <c r="F110" s="384">
        <v>19692396</v>
      </c>
    </row>
    <row r="111" spans="1:6" ht="19.5" customHeight="1">
      <c r="A111" s="373">
        <v>108</v>
      </c>
      <c r="B111" s="354" t="s">
        <v>685</v>
      </c>
      <c r="C111" s="385" t="s">
        <v>1372</v>
      </c>
      <c r="D111" s="386">
        <v>0</v>
      </c>
      <c r="E111" s="386">
        <v>9040</v>
      </c>
      <c r="F111" s="386">
        <v>19683356</v>
      </c>
    </row>
    <row r="112" spans="1:6" ht="19.5" customHeight="1">
      <c r="A112" s="368">
        <v>109</v>
      </c>
      <c r="B112" s="361" t="s">
        <v>686</v>
      </c>
      <c r="C112" s="383" t="s">
        <v>1373</v>
      </c>
      <c r="D112" s="384">
        <v>0</v>
      </c>
      <c r="E112" s="384">
        <v>2690</v>
      </c>
      <c r="F112" s="384">
        <v>19680666</v>
      </c>
    </row>
    <row r="113" spans="1:6" ht="19.5" customHeight="1">
      <c r="A113" s="373">
        <v>110</v>
      </c>
      <c r="B113" s="354" t="s">
        <v>1374</v>
      </c>
      <c r="C113" s="385" t="s">
        <v>1375</v>
      </c>
      <c r="D113" s="386">
        <v>0</v>
      </c>
      <c r="E113" s="386">
        <v>40000</v>
      </c>
      <c r="F113" s="386">
        <v>19640666</v>
      </c>
    </row>
    <row r="114" spans="1:6" ht="19.5" customHeight="1">
      <c r="A114" s="368">
        <v>111</v>
      </c>
      <c r="B114" s="361" t="s">
        <v>1376</v>
      </c>
      <c r="C114" s="383" t="s">
        <v>1377</v>
      </c>
      <c r="D114" s="384">
        <v>200000</v>
      </c>
      <c r="E114" s="384">
        <v>0</v>
      </c>
      <c r="F114" s="384">
        <v>19840666</v>
      </c>
    </row>
    <row r="115" spans="1:6" ht="19.5" customHeight="1">
      <c r="A115" s="373">
        <v>112</v>
      </c>
      <c r="B115" s="354" t="s">
        <v>1378</v>
      </c>
      <c r="C115" s="385" t="s">
        <v>1379</v>
      </c>
      <c r="D115" s="386">
        <v>0</v>
      </c>
      <c r="E115" s="386">
        <v>1287000</v>
      </c>
      <c r="F115" s="386">
        <v>18553666</v>
      </c>
    </row>
    <row r="116" spans="1:6" ht="19.5" customHeight="1">
      <c r="A116" s="368">
        <v>113</v>
      </c>
      <c r="B116" s="361" t="s">
        <v>1380</v>
      </c>
      <c r="C116" s="383" t="s">
        <v>1379</v>
      </c>
      <c r="D116" s="384">
        <v>0</v>
      </c>
      <c r="E116" s="384">
        <v>143000</v>
      </c>
      <c r="F116" s="384">
        <v>18410666</v>
      </c>
    </row>
    <row r="117" spans="1:6" ht="19.5" customHeight="1">
      <c r="A117" s="373">
        <v>114</v>
      </c>
      <c r="B117" s="354" t="s">
        <v>687</v>
      </c>
      <c r="C117" s="385" t="s">
        <v>1381</v>
      </c>
      <c r="D117" s="386">
        <v>0</v>
      </c>
      <c r="E117" s="386">
        <v>53210</v>
      </c>
      <c r="F117" s="386">
        <v>18357456</v>
      </c>
    </row>
    <row r="118" spans="1:6" ht="19.5" customHeight="1">
      <c r="A118" s="368">
        <v>115</v>
      </c>
      <c r="B118" s="361"/>
      <c r="C118" s="374" t="s">
        <v>567</v>
      </c>
      <c r="D118" s="387">
        <v>21154000</v>
      </c>
      <c r="E118" s="387">
        <v>7008030</v>
      </c>
      <c r="F118" s="387">
        <v>14145970</v>
      </c>
    </row>
    <row r="119" spans="1:6" ht="19.5" customHeight="1">
      <c r="A119" s="373">
        <v>116</v>
      </c>
      <c r="B119" s="354" t="s">
        <v>694</v>
      </c>
      <c r="C119" s="385" t="s">
        <v>1382</v>
      </c>
      <c r="D119" s="386">
        <v>0</v>
      </c>
      <c r="E119" s="386">
        <v>167710</v>
      </c>
      <c r="F119" s="386">
        <v>18189746</v>
      </c>
    </row>
    <row r="120" spans="1:6" ht="19.5" customHeight="1">
      <c r="A120" s="368">
        <v>117</v>
      </c>
      <c r="B120" s="361" t="s">
        <v>1383</v>
      </c>
      <c r="C120" s="383" t="s">
        <v>1384</v>
      </c>
      <c r="D120" s="384">
        <v>0</v>
      </c>
      <c r="E120" s="384">
        <v>55000</v>
      </c>
      <c r="F120" s="384">
        <v>18134746</v>
      </c>
    </row>
    <row r="121" spans="1:6" ht="19.5" customHeight="1">
      <c r="A121" s="373">
        <v>118</v>
      </c>
      <c r="B121" s="354" t="s">
        <v>1385</v>
      </c>
      <c r="C121" s="385" t="s">
        <v>1386</v>
      </c>
      <c r="D121" s="386">
        <v>0</v>
      </c>
      <c r="E121" s="386">
        <v>62000</v>
      </c>
      <c r="F121" s="386">
        <v>18072746</v>
      </c>
    </row>
    <row r="122" spans="1:6" ht="19.5" customHeight="1">
      <c r="A122" s="368">
        <v>119</v>
      </c>
      <c r="B122" s="361" t="s">
        <v>1387</v>
      </c>
      <c r="C122" s="383" t="s">
        <v>1388</v>
      </c>
      <c r="D122" s="384">
        <v>0</v>
      </c>
      <c r="E122" s="384">
        <v>25500</v>
      </c>
      <c r="F122" s="384">
        <v>18047246</v>
      </c>
    </row>
    <row r="123" spans="1:6" ht="19.5" customHeight="1">
      <c r="A123" s="373">
        <v>120</v>
      </c>
      <c r="B123" s="354" t="s">
        <v>1389</v>
      </c>
      <c r="C123" s="385" t="s">
        <v>1390</v>
      </c>
      <c r="D123" s="386">
        <v>0</v>
      </c>
      <c r="E123" s="386">
        <v>137000</v>
      </c>
      <c r="F123" s="386">
        <v>17910246</v>
      </c>
    </row>
    <row r="124" spans="1:6" ht="19.5" customHeight="1">
      <c r="A124" s="368">
        <v>121</v>
      </c>
      <c r="B124" s="361" t="s">
        <v>1391</v>
      </c>
      <c r="C124" s="383" t="s">
        <v>1392</v>
      </c>
      <c r="D124" s="384">
        <v>0</v>
      </c>
      <c r="E124" s="384">
        <v>44000</v>
      </c>
      <c r="F124" s="384">
        <v>17866246</v>
      </c>
    </row>
    <row r="125" spans="1:6" ht="19.5" customHeight="1">
      <c r="A125" s="373">
        <v>122</v>
      </c>
      <c r="B125" s="354" t="s">
        <v>1393</v>
      </c>
      <c r="C125" s="385" t="s">
        <v>1394</v>
      </c>
      <c r="D125" s="386">
        <v>0</v>
      </c>
      <c r="E125" s="386">
        <v>40080</v>
      </c>
      <c r="F125" s="386">
        <v>17826166</v>
      </c>
    </row>
    <row r="126" spans="1:6" ht="19.5" customHeight="1">
      <c r="A126" s="368">
        <v>123</v>
      </c>
      <c r="B126" s="361" t="s">
        <v>703</v>
      </c>
      <c r="C126" s="383" t="s">
        <v>1395</v>
      </c>
      <c r="D126" s="384">
        <v>0</v>
      </c>
      <c r="E126" s="384">
        <v>146262</v>
      </c>
      <c r="F126" s="384">
        <v>17679904</v>
      </c>
    </row>
    <row r="127" spans="1:6" ht="19.5" customHeight="1">
      <c r="A127" s="373">
        <v>124</v>
      </c>
      <c r="B127" s="354" t="s">
        <v>704</v>
      </c>
      <c r="C127" s="385" t="s">
        <v>1396</v>
      </c>
      <c r="D127" s="386">
        <v>0</v>
      </c>
      <c r="E127" s="386">
        <v>1287000</v>
      </c>
      <c r="F127" s="386">
        <v>16392904</v>
      </c>
    </row>
    <row r="128" spans="1:6" ht="19.5" customHeight="1">
      <c r="A128" s="368">
        <v>125</v>
      </c>
      <c r="B128" s="361" t="s">
        <v>705</v>
      </c>
      <c r="C128" s="383" t="s">
        <v>1397</v>
      </c>
      <c r="D128" s="384">
        <v>0</v>
      </c>
      <c r="E128" s="384">
        <v>17500</v>
      </c>
      <c r="F128" s="384">
        <v>16375404</v>
      </c>
    </row>
    <row r="129" spans="1:6" ht="19.5" customHeight="1">
      <c r="A129" s="373">
        <v>126</v>
      </c>
      <c r="B129" s="354" t="s">
        <v>706</v>
      </c>
      <c r="C129" s="385" t="s">
        <v>1398</v>
      </c>
      <c r="D129" s="386">
        <v>0</v>
      </c>
      <c r="E129" s="386">
        <v>32500</v>
      </c>
      <c r="F129" s="386">
        <v>16342904</v>
      </c>
    </row>
    <row r="130" spans="1:6" ht="19.5" customHeight="1">
      <c r="A130" s="368">
        <v>127</v>
      </c>
      <c r="B130" s="361" t="s">
        <v>707</v>
      </c>
      <c r="C130" s="383" t="s">
        <v>1399</v>
      </c>
      <c r="D130" s="384">
        <v>0</v>
      </c>
      <c r="E130" s="384">
        <v>1460930</v>
      </c>
      <c r="F130" s="384">
        <v>14881974</v>
      </c>
    </row>
    <row r="131" spans="1:6" ht="19.5" customHeight="1">
      <c r="A131" s="373">
        <v>128</v>
      </c>
      <c r="B131" s="354" t="s">
        <v>707</v>
      </c>
      <c r="C131" s="385" t="s">
        <v>1400</v>
      </c>
      <c r="D131" s="386">
        <v>0</v>
      </c>
      <c r="E131" s="386">
        <v>194470</v>
      </c>
      <c r="F131" s="386">
        <v>14687504</v>
      </c>
    </row>
    <row r="132" spans="1:6" ht="19.5" customHeight="1">
      <c r="A132" s="368">
        <v>129</v>
      </c>
      <c r="B132" s="361" t="s">
        <v>708</v>
      </c>
      <c r="C132" s="383" t="s">
        <v>1401</v>
      </c>
      <c r="D132" s="384">
        <v>0</v>
      </c>
      <c r="E132" s="384">
        <v>192150</v>
      </c>
      <c r="F132" s="384">
        <v>14495354</v>
      </c>
    </row>
    <row r="133" spans="1:6" ht="19.5" customHeight="1">
      <c r="A133" s="373">
        <v>130</v>
      </c>
      <c r="B133" s="354" t="s">
        <v>709</v>
      </c>
      <c r="C133" s="385" t="s">
        <v>1402</v>
      </c>
      <c r="D133" s="386">
        <v>0</v>
      </c>
      <c r="E133" s="386">
        <v>1397635</v>
      </c>
      <c r="F133" s="386">
        <v>13097719</v>
      </c>
    </row>
    <row r="134" spans="1:6" ht="19.5" customHeight="1">
      <c r="A134" s="368">
        <v>131</v>
      </c>
      <c r="B134" s="361" t="s">
        <v>709</v>
      </c>
      <c r="C134" s="383" t="s">
        <v>1403</v>
      </c>
      <c r="D134" s="384">
        <v>0</v>
      </c>
      <c r="E134" s="384">
        <v>166215</v>
      </c>
      <c r="F134" s="384">
        <v>12931504</v>
      </c>
    </row>
    <row r="135" spans="1:6" ht="19.5" customHeight="1">
      <c r="A135" s="373">
        <v>132</v>
      </c>
      <c r="B135" s="354" t="s">
        <v>710</v>
      </c>
      <c r="C135" s="385" t="s">
        <v>1404</v>
      </c>
      <c r="D135" s="386">
        <v>0</v>
      </c>
      <c r="E135" s="386">
        <v>167730</v>
      </c>
      <c r="F135" s="386">
        <v>12763774</v>
      </c>
    </row>
    <row r="136" spans="1:6" ht="19.5" customHeight="1">
      <c r="A136" s="368">
        <v>133</v>
      </c>
      <c r="B136" s="361" t="s">
        <v>711</v>
      </c>
      <c r="C136" s="383" t="s">
        <v>1405</v>
      </c>
      <c r="D136" s="384">
        <v>0</v>
      </c>
      <c r="E136" s="384">
        <v>138088</v>
      </c>
      <c r="F136" s="384">
        <v>12625686</v>
      </c>
    </row>
    <row r="137" spans="1:6" ht="19.5" customHeight="1">
      <c r="A137" s="373">
        <v>134</v>
      </c>
      <c r="B137" s="354" t="s">
        <v>1406</v>
      </c>
      <c r="C137" s="385" t="s">
        <v>1407</v>
      </c>
      <c r="D137" s="386">
        <v>0</v>
      </c>
      <c r="E137" s="386">
        <v>6460</v>
      </c>
      <c r="F137" s="386">
        <v>12619226</v>
      </c>
    </row>
    <row r="138" spans="1:6" ht="19.5" customHeight="1">
      <c r="A138" s="368">
        <v>135</v>
      </c>
      <c r="B138" s="361" t="s">
        <v>1408</v>
      </c>
      <c r="C138" s="383" t="s">
        <v>1409</v>
      </c>
      <c r="D138" s="384">
        <v>0</v>
      </c>
      <c r="E138" s="384">
        <v>53210</v>
      </c>
      <c r="F138" s="384">
        <v>12566016</v>
      </c>
    </row>
    <row r="139" spans="1:6" ht="19.5" customHeight="1">
      <c r="A139" s="373">
        <v>136</v>
      </c>
      <c r="B139" s="354" t="s">
        <v>714</v>
      </c>
      <c r="C139" s="385" t="s">
        <v>1410</v>
      </c>
      <c r="D139" s="386">
        <v>0</v>
      </c>
      <c r="E139" s="386">
        <v>143000</v>
      </c>
      <c r="F139" s="386">
        <v>12423016</v>
      </c>
    </row>
    <row r="140" spans="1:6" ht="19.5" customHeight="1">
      <c r="A140" s="368">
        <v>137</v>
      </c>
      <c r="B140" s="361" t="s">
        <v>1411</v>
      </c>
      <c r="C140" s="383" t="s">
        <v>1412</v>
      </c>
      <c r="D140" s="384">
        <v>130000</v>
      </c>
      <c r="E140" s="384">
        <v>0</v>
      </c>
      <c r="F140" s="384">
        <v>12553016</v>
      </c>
    </row>
    <row r="141" spans="1:6" ht="19.5" customHeight="1">
      <c r="A141" s="373">
        <v>138</v>
      </c>
      <c r="B141" s="354"/>
      <c r="C141" s="369" t="s">
        <v>567</v>
      </c>
      <c r="D141" s="382">
        <v>130000</v>
      </c>
      <c r="E141" s="382">
        <v>5934440</v>
      </c>
      <c r="F141" s="382">
        <v>-5804440</v>
      </c>
    </row>
    <row r="142" spans="1:6" ht="19.5" customHeight="1">
      <c r="A142" s="368">
        <v>139</v>
      </c>
      <c r="B142" s="361" t="s">
        <v>1413</v>
      </c>
      <c r="C142" s="383" t="s">
        <v>1414</v>
      </c>
      <c r="D142" s="384">
        <v>0</v>
      </c>
      <c r="E142" s="384">
        <v>7200</v>
      </c>
      <c r="F142" s="384">
        <v>12545816</v>
      </c>
    </row>
    <row r="143" spans="1:6" ht="19.5" customHeight="1">
      <c r="A143" s="373">
        <v>140</v>
      </c>
      <c r="B143" s="354" t="s">
        <v>726</v>
      </c>
      <c r="C143" s="385" t="s">
        <v>1415</v>
      </c>
      <c r="D143" s="386">
        <v>0</v>
      </c>
      <c r="E143" s="386">
        <v>171220</v>
      </c>
      <c r="F143" s="386">
        <v>12374596</v>
      </c>
    </row>
    <row r="144" spans="1:6" ht="19.5" customHeight="1">
      <c r="A144" s="368">
        <v>141</v>
      </c>
      <c r="B144" s="361" t="s">
        <v>728</v>
      </c>
      <c r="C144" s="383" t="s">
        <v>1416</v>
      </c>
      <c r="D144" s="384">
        <v>0</v>
      </c>
      <c r="E144" s="384">
        <v>55000</v>
      </c>
      <c r="F144" s="384">
        <v>12319596</v>
      </c>
    </row>
    <row r="145" spans="1:6" ht="19.5" customHeight="1">
      <c r="A145" s="373">
        <v>142</v>
      </c>
      <c r="B145" s="354" t="s">
        <v>1417</v>
      </c>
      <c r="C145" s="385" t="s">
        <v>1418</v>
      </c>
      <c r="D145" s="386">
        <v>0</v>
      </c>
      <c r="E145" s="386">
        <v>661520</v>
      </c>
      <c r="F145" s="386">
        <v>11658076</v>
      </c>
    </row>
    <row r="146" spans="1:6" ht="19.5" customHeight="1">
      <c r="A146" s="368">
        <v>143</v>
      </c>
      <c r="B146" s="361" t="s">
        <v>1419</v>
      </c>
      <c r="C146" s="383" t="s">
        <v>1420</v>
      </c>
      <c r="D146" s="384">
        <v>0</v>
      </c>
      <c r="E146" s="384">
        <v>48500</v>
      </c>
      <c r="F146" s="384">
        <v>11609576</v>
      </c>
    </row>
    <row r="147" spans="1:6" ht="19.5" customHeight="1">
      <c r="A147" s="373">
        <v>144</v>
      </c>
      <c r="B147" s="354" t="s">
        <v>1421</v>
      </c>
      <c r="C147" s="385" t="s">
        <v>1422</v>
      </c>
      <c r="D147" s="386">
        <v>0</v>
      </c>
      <c r="E147" s="386">
        <v>36570</v>
      </c>
      <c r="F147" s="386">
        <v>11573006</v>
      </c>
    </row>
    <row r="148" spans="1:6" ht="19.5" customHeight="1">
      <c r="A148" s="368">
        <v>145</v>
      </c>
      <c r="B148" s="361" t="s">
        <v>1423</v>
      </c>
      <c r="C148" s="383" t="s">
        <v>1424</v>
      </c>
      <c r="D148" s="384">
        <v>0</v>
      </c>
      <c r="E148" s="384">
        <v>44000</v>
      </c>
      <c r="F148" s="384">
        <v>11529006</v>
      </c>
    </row>
    <row r="149" spans="1:6" ht="19.5" customHeight="1">
      <c r="A149" s="373">
        <v>146</v>
      </c>
      <c r="B149" s="354" t="s">
        <v>1425</v>
      </c>
      <c r="C149" s="385" t="s">
        <v>1426</v>
      </c>
      <c r="D149" s="386">
        <v>0</v>
      </c>
      <c r="E149" s="386">
        <v>9620</v>
      </c>
      <c r="F149" s="386">
        <v>11519386</v>
      </c>
    </row>
    <row r="150" spans="1:6" ht="19.5" customHeight="1">
      <c r="A150" s="368">
        <v>147</v>
      </c>
      <c r="B150" s="361" t="s">
        <v>1427</v>
      </c>
      <c r="C150" s="383" t="s">
        <v>1428</v>
      </c>
      <c r="D150" s="384">
        <v>0</v>
      </c>
      <c r="E150" s="384">
        <v>27070</v>
      </c>
      <c r="F150" s="384">
        <v>11492316</v>
      </c>
    </row>
    <row r="151" spans="1:6" ht="19.5" customHeight="1">
      <c r="A151" s="373">
        <v>148</v>
      </c>
      <c r="B151" s="354" t="s">
        <v>735</v>
      </c>
      <c r="C151" s="385" t="s">
        <v>1429</v>
      </c>
      <c r="D151" s="386">
        <v>0</v>
      </c>
      <c r="E151" s="386">
        <v>15000</v>
      </c>
      <c r="F151" s="386">
        <v>11477316</v>
      </c>
    </row>
    <row r="152" spans="1:6" ht="19.5" customHeight="1">
      <c r="A152" s="368">
        <v>149</v>
      </c>
      <c r="B152" s="361" t="s">
        <v>736</v>
      </c>
      <c r="C152" s="383" t="s">
        <v>1430</v>
      </c>
      <c r="D152" s="384">
        <v>0</v>
      </c>
      <c r="E152" s="384">
        <v>32500</v>
      </c>
      <c r="F152" s="384">
        <v>11444816</v>
      </c>
    </row>
    <row r="153" spans="1:6" ht="19.5" customHeight="1">
      <c r="A153" s="373">
        <v>150</v>
      </c>
      <c r="B153" s="354" t="s">
        <v>737</v>
      </c>
      <c r="C153" s="385" t="s">
        <v>1431</v>
      </c>
      <c r="D153" s="386">
        <v>0</v>
      </c>
      <c r="E153" s="386">
        <v>1421840</v>
      </c>
      <c r="F153" s="386">
        <v>10022976</v>
      </c>
    </row>
    <row r="154" spans="1:6" ht="19.5" customHeight="1">
      <c r="A154" s="368">
        <v>151</v>
      </c>
      <c r="B154" s="361" t="s">
        <v>737</v>
      </c>
      <c r="C154" s="383" t="s">
        <v>1432</v>
      </c>
      <c r="D154" s="384">
        <v>0</v>
      </c>
      <c r="E154" s="384">
        <v>142010</v>
      </c>
      <c r="F154" s="384">
        <v>9880966</v>
      </c>
    </row>
    <row r="155" spans="1:6" ht="19.5" customHeight="1">
      <c r="A155" s="373">
        <v>152</v>
      </c>
      <c r="B155" s="354" t="s">
        <v>738</v>
      </c>
      <c r="C155" s="385" t="s">
        <v>1433</v>
      </c>
      <c r="D155" s="386">
        <v>0</v>
      </c>
      <c r="E155" s="386">
        <v>164530</v>
      </c>
      <c r="F155" s="386">
        <v>9716436</v>
      </c>
    </row>
    <row r="156" spans="1:6" ht="19.5" customHeight="1">
      <c r="A156" s="368">
        <v>153</v>
      </c>
      <c r="B156" s="361" t="s">
        <v>739</v>
      </c>
      <c r="C156" s="383" t="s">
        <v>1434</v>
      </c>
      <c r="D156" s="384">
        <v>0</v>
      </c>
      <c r="E156" s="384">
        <v>141180</v>
      </c>
      <c r="F156" s="384">
        <v>9575256</v>
      </c>
    </row>
    <row r="157" spans="1:6" ht="19.5" customHeight="1">
      <c r="A157" s="373">
        <v>154</v>
      </c>
      <c r="B157" s="354" t="s">
        <v>740</v>
      </c>
      <c r="C157" s="385" t="s">
        <v>1435</v>
      </c>
      <c r="D157" s="386">
        <v>0</v>
      </c>
      <c r="E157" s="386">
        <v>1489670</v>
      </c>
      <c r="F157" s="386">
        <v>8085586</v>
      </c>
    </row>
    <row r="158" spans="1:6" ht="19.5" customHeight="1">
      <c r="A158" s="368">
        <v>155</v>
      </c>
      <c r="B158" s="361" t="s">
        <v>740</v>
      </c>
      <c r="C158" s="383" t="s">
        <v>1436</v>
      </c>
      <c r="D158" s="384">
        <v>0</v>
      </c>
      <c r="E158" s="384">
        <v>165730</v>
      </c>
      <c r="F158" s="384">
        <v>7919856</v>
      </c>
    </row>
    <row r="159" spans="1:6" ht="19.5" customHeight="1">
      <c r="A159" s="373">
        <v>156</v>
      </c>
      <c r="B159" s="354" t="s">
        <v>741</v>
      </c>
      <c r="C159" s="385" t="s">
        <v>1437</v>
      </c>
      <c r="D159" s="386">
        <v>0</v>
      </c>
      <c r="E159" s="386">
        <v>174190</v>
      </c>
      <c r="F159" s="386">
        <v>7745666</v>
      </c>
    </row>
    <row r="160" spans="1:6" ht="19.5" customHeight="1">
      <c r="A160" s="368">
        <v>157</v>
      </c>
      <c r="B160" s="361" t="s">
        <v>742</v>
      </c>
      <c r="C160" s="383" t="s">
        <v>1438</v>
      </c>
      <c r="D160" s="384">
        <v>0</v>
      </c>
      <c r="E160" s="384">
        <v>149450</v>
      </c>
      <c r="F160" s="384">
        <v>7596216</v>
      </c>
    </row>
    <row r="161" spans="1:6" ht="19.5" customHeight="1">
      <c r="A161" s="373">
        <v>158</v>
      </c>
      <c r="B161" s="354" t="s">
        <v>743</v>
      </c>
      <c r="C161" s="385" t="s">
        <v>1439</v>
      </c>
      <c r="D161" s="386">
        <v>0</v>
      </c>
      <c r="E161" s="386">
        <v>53210</v>
      </c>
      <c r="F161" s="386">
        <v>7543006</v>
      </c>
    </row>
    <row r="162" spans="1:6" ht="19.5" customHeight="1">
      <c r="A162" s="368">
        <v>159</v>
      </c>
      <c r="B162" s="361" t="s">
        <v>748</v>
      </c>
      <c r="C162" s="383" t="s">
        <v>1440</v>
      </c>
      <c r="D162" s="384">
        <v>130000</v>
      </c>
      <c r="E162" s="384">
        <v>0</v>
      </c>
      <c r="F162" s="384">
        <v>7673006</v>
      </c>
    </row>
    <row r="163" spans="1:6" ht="19.5" customHeight="1">
      <c r="A163" s="373">
        <v>160</v>
      </c>
      <c r="B163" s="354" t="s">
        <v>1441</v>
      </c>
      <c r="C163" s="385" t="s">
        <v>1442</v>
      </c>
      <c r="D163" s="386">
        <v>0</v>
      </c>
      <c r="E163" s="386">
        <v>1287000</v>
      </c>
      <c r="F163" s="386">
        <v>6386006</v>
      </c>
    </row>
    <row r="164" spans="1:6" ht="19.5" customHeight="1">
      <c r="A164" s="368">
        <v>161</v>
      </c>
      <c r="B164" s="361" t="s">
        <v>749</v>
      </c>
      <c r="C164" s="383" t="s">
        <v>1443</v>
      </c>
      <c r="D164" s="384">
        <v>2782</v>
      </c>
      <c r="E164" s="384">
        <v>0</v>
      </c>
      <c r="F164" s="384">
        <v>6388788</v>
      </c>
    </row>
    <row r="165" spans="1:6" ht="19.5" customHeight="1">
      <c r="A165" s="373">
        <v>162</v>
      </c>
      <c r="B165" s="354" t="s">
        <v>750</v>
      </c>
      <c r="C165" s="385" t="s">
        <v>1444</v>
      </c>
      <c r="D165" s="386">
        <v>3137</v>
      </c>
      <c r="E165" s="386">
        <v>0</v>
      </c>
      <c r="F165" s="386">
        <v>6391925</v>
      </c>
    </row>
    <row r="166" spans="1:6" ht="19.5" customHeight="1">
      <c r="A166" s="368">
        <v>163</v>
      </c>
      <c r="B166" s="361" t="s">
        <v>751</v>
      </c>
      <c r="C166" s="383" t="s">
        <v>1445</v>
      </c>
      <c r="D166" s="384">
        <v>22</v>
      </c>
      <c r="E166" s="384">
        <v>0</v>
      </c>
      <c r="F166" s="384">
        <v>6391947</v>
      </c>
    </row>
    <row r="167" spans="1:6" ht="19.5" customHeight="1">
      <c r="A167" s="373">
        <v>164</v>
      </c>
      <c r="B167" s="354" t="s">
        <v>1446</v>
      </c>
      <c r="C167" s="385" t="s">
        <v>1442</v>
      </c>
      <c r="D167" s="386">
        <v>0</v>
      </c>
      <c r="E167" s="386">
        <v>143000</v>
      </c>
      <c r="F167" s="386">
        <v>6248947</v>
      </c>
    </row>
    <row r="168" spans="1:6" ht="19.5" customHeight="1">
      <c r="A168" s="368">
        <v>165</v>
      </c>
      <c r="B168" s="361"/>
      <c r="C168" s="374" t="s">
        <v>567</v>
      </c>
      <c r="D168" s="387">
        <v>135941</v>
      </c>
      <c r="E168" s="387">
        <v>6440010</v>
      </c>
      <c r="F168" s="387">
        <v>-6304069</v>
      </c>
    </row>
    <row r="169" spans="1:6" ht="19.5" customHeight="1">
      <c r="A169" s="373">
        <v>166</v>
      </c>
      <c r="B169" s="354" t="s">
        <v>758</v>
      </c>
      <c r="C169" s="385" t="s">
        <v>1447</v>
      </c>
      <c r="D169" s="386">
        <v>0</v>
      </c>
      <c r="E169" s="386">
        <v>69000</v>
      </c>
      <c r="F169" s="386">
        <v>6179947</v>
      </c>
    </row>
    <row r="170" spans="1:6" ht="19.5" customHeight="1">
      <c r="A170" s="368">
        <v>167</v>
      </c>
      <c r="B170" s="361" t="s">
        <v>1448</v>
      </c>
      <c r="C170" s="383" t="s">
        <v>1449</v>
      </c>
      <c r="D170" s="384">
        <v>0</v>
      </c>
      <c r="E170" s="384">
        <v>207340</v>
      </c>
      <c r="F170" s="384">
        <v>5972607</v>
      </c>
    </row>
    <row r="171" spans="1:6" ht="19.5" customHeight="1">
      <c r="A171" s="373">
        <v>168</v>
      </c>
      <c r="B171" s="354" t="s">
        <v>764</v>
      </c>
      <c r="C171" s="385" t="s">
        <v>1450</v>
      </c>
      <c r="D171" s="386">
        <v>0</v>
      </c>
      <c r="E171" s="386">
        <v>55000</v>
      </c>
      <c r="F171" s="386">
        <v>5917607</v>
      </c>
    </row>
    <row r="172" spans="1:6" ht="19.5" customHeight="1">
      <c r="A172" s="368">
        <v>169</v>
      </c>
      <c r="B172" s="361" t="s">
        <v>1451</v>
      </c>
      <c r="C172" s="383" t="s">
        <v>1452</v>
      </c>
      <c r="D172" s="384">
        <v>0</v>
      </c>
      <c r="E172" s="384">
        <v>230000</v>
      </c>
      <c r="F172" s="384">
        <v>5687607</v>
      </c>
    </row>
    <row r="173" spans="1:6" ht="19.5" customHeight="1">
      <c r="A173" s="373">
        <v>170</v>
      </c>
      <c r="B173" s="354" t="s">
        <v>1453</v>
      </c>
      <c r="C173" s="385" t="s">
        <v>1454</v>
      </c>
      <c r="D173" s="386">
        <v>0</v>
      </c>
      <c r="E173" s="386">
        <v>53530</v>
      </c>
      <c r="F173" s="386">
        <v>5634077</v>
      </c>
    </row>
    <row r="174" spans="1:6" ht="19.5" customHeight="1">
      <c r="A174" s="368">
        <v>171</v>
      </c>
      <c r="B174" s="361" t="s">
        <v>1455</v>
      </c>
      <c r="C174" s="383" t="s">
        <v>1456</v>
      </c>
      <c r="D174" s="384">
        <v>0</v>
      </c>
      <c r="E174" s="384">
        <v>47680</v>
      </c>
      <c r="F174" s="384">
        <v>5586397</v>
      </c>
    </row>
    <row r="175" spans="1:6" ht="19.5" customHeight="1">
      <c r="A175" s="373">
        <v>172</v>
      </c>
      <c r="B175" s="354" t="s">
        <v>1457</v>
      </c>
      <c r="C175" s="385" t="s">
        <v>1458</v>
      </c>
      <c r="D175" s="386">
        <v>0</v>
      </c>
      <c r="E175" s="386">
        <v>6570</v>
      </c>
      <c r="F175" s="386">
        <v>5579827</v>
      </c>
    </row>
    <row r="176" spans="1:6" ht="19.5" customHeight="1">
      <c r="A176" s="368">
        <v>173</v>
      </c>
      <c r="B176" s="361" t="s">
        <v>769</v>
      </c>
      <c r="C176" s="383" t="s">
        <v>1459</v>
      </c>
      <c r="D176" s="384">
        <v>12250710</v>
      </c>
      <c r="E176" s="384">
        <v>0</v>
      </c>
      <c r="F176" s="384">
        <v>17830537</v>
      </c>
    </row>
    <row r="177" spans="1:6" ht="19.5" customHeight="1">
      <c r="A177" s="373">
        <v>174</v>
      </c>
      <c r="B177" s="354" t="s">
        <v>770</v>
      </c>
      <c r="C177" s="385" t="s">
        <v>1460</v>
      </c>
      <c r="D177" s="386">
        <v>10497200</v>
      </c>
      <c r="E177" s="386">
        <v>0</v>
      </c>
      <c r="F177" s="386">
        <v>28327737</v>
      </c>
    </row>
    <row r="178" spans="1:6" ht="19.5" customHeight="1">
      <c r="A178" s="368">
        <v>175</v>
      </c>
      <c r="B178" s="361" t="s">
        <v>771</v>
      </c>
      <c r="C178" s="383" t="s">
        <v>1461</v>
      </c>
      <c r="D178" s="384">
        <v>140000</v>
      </c>
      <c r="E178" s="384">
        <v>0</v>
      </c>
      <c r="F178" s="384">
        <v>28467737</v>
      </c>
    </row>
    <row r="179" spans="1:6" ht="19.5" customHeight="1">
      <c r="A179" s="373">
        <v>176</v>
      </c>
      <c r="B179" s="354" t="s">
        <v>772</v>
      </c>
      <c r="C179" s="385" t="s">
        <v>1462</v>
      </c>
      <c r="D179" s="386">
        <v>0</v>
      </c>
      <c r="E179" s="386">
        <v>210000</v>
      </c>
      <c r="F179" s="386">
        <v>28257737</v>
      </c>
    </row>
    <row r="180" spans="1:6" ht="19.5" customHeight="1">
      <c r="A180" s="368">
        <v>177</v>
      </c>
      <c r="B180" s="361" t="s">
        <v>776</v>
      </c>
      <c r="C180" s="383" t="s">
        <v>1463</v>
      </c>
      <c r="D180" s="384">
        <v>0</v>
      </c>
      <c r="E180" s="384">
        <v>296000</v>
      </c>
      <c r="F180" s="384">
        <v>27961737</v>
      </c>
    </row>
    <row r="181" spans="1:6" ht="19.5" customHeight="1">
      <c r="A181" s="373">
        <v>178</v>
      </c>
      <c r="B181" s="354" t="s">
        <v>777</v>
      </c>
      <c r="C181" s="385" t="s">
        <v>1464</v>
      </c>
      <c r="D181" s="386">
        <v>0</v>
      </c>
      <c r="E181" s="386">
        <v>32500</v>
      </c>
      <c r="F181" s="386">
        <v>27929237</v>
      </c>
    </row>
    <row r="182" spans="1:6" ht="19.5" customHeight="1">
      <c r="A182" s="368">
        <v>179</v>
      </c>
      <c r="B182" s="361" t="s">
        <v>778</v>
      </c>
      <c r="C182" s="383" t="s">
        <v>1465</v>
      </c>
      <c r="D182" s="384">
        <v>0</v>
      </c>
      <c r="E182" s="384">
        <v>17500</v>
      </c>
      <c r="F182" s="384">
        <v>27911737</v>
      </c>
    </row>
    <row r="183" spans="1:6" ht="19.5" customHeight="1">
      <c r="A183" s="373">
        <v>180</v>
      </c>
      <c r="B183" s="354" t="s">
        <v>779</v>
      </c>
      <c r="C183" s="385" t="s">
        <v>1466</v>
      </c>
      <c r="D183" s="386">
        <v>0</v>
      </c>
      <c r="E183" s="386">
        <v>1287000</v>
      </c>
      <c r="F183" s="386">
        <v>26624737</v>
      </c>
    </row>
    <row r="184" spans="1:6" ht="19.5" customHeight="1">
      <c r="A184" s="368">
        <v>181</v>
      </c>
      <c r="B184" s="361" t="s">
        <v>780</v>
      </c>
      <c r="C184" s="383" t="s">
        <v>1466</v>
      </c>
      <c r="D184" s="384">
        <v>0</v>
      </c>
      <c r="E184" s="384">
        <v>143000</v>
      </c>
      <c r="F184" s="384">
        <v>26481737</v>
      </c>
    </row>
    <row r="185" spans="1:6" ht="19.5" customHeight="1">
      <c r="A185" s="373">
        <v>182</v>
      </c>
      <c r="B185" s="354" t="s">
        <v>781</v>
      </c>
      <c r="C185" s="385" t="s">
        <v>1467</v>
      </c>
      <c r="D185" s="386">
        <v>0</v>
      </c>
      <c r="E185" s="386">
        <v>1563850</v>
      </c>
      <c r="F185" s="386">
        <v>24917887</v>
      </c>
    </row>
    <row r="186" spans="1:6" ht="19.5" customHeight="1">
      <c r="A186" s="368">
        <v>183</v>
      </c>
      <c r="B186" s="361" t="s">
        <v>1468</v>
      </c>
      <c r="C186" s="383" t="s">
        <v>1469</v>
      </c>
      <c r="D186" s="384">
        <v>0</v>
      </c>
      <c r="E186" s="384">
        <v>164530</v>
      </c>
      <c r="F186" s="384">
        <v>24753357</v>
      </c>
    </row>
    <row r="187" spans="1:6" ht="19.5" customHeight="1">
      <c r="A187" s="373">
        <v>184</v>
      </c>
      <c r="B187" s="354" t="s">
        <v>1470</v>
      </c>
      <c r="C187" s="385" t="s">
        <v>1471</v>
      </c>
      <c r="D187" s="386">
        <v>0</v>
      </c>
      <c r="E187" s="386">
        <v>141180</v>
      </c>
      <c r="F187" s="386">
        <v>24612177</v>
      </c>
    </row>
    <row r="188" spans="1:6" ht="19.5" customHeight="1">
      <c r="A188" s="368">
        <v>185</v>
      </c>
      <c r="B188" s="361" t="s">
        <v>1472</v>
      </c>
      <c r="C188" s="383" t="s">
        <v>1473</v>
      </c>
      <c r="D188" s="384">
        <v>0</v>
      </c>
      <c r="E188" s="384">
        <v>1655450</v>
      </c>
      <c r="F188" s="384">
        <v>22956727</v>
      </c>
    </row>
    <row r="189" spans="1:6" ht="19.5" customHeight="1">
      <c r="A189" s="373">
        <v>186</v>
      </c>
      <c r="B189" s="354" t="s">
        <v>1474</v>
      </c>
      <c r="C189" s="385" t="s">
        <v>1475</v>
      </c>
      <c r="D189" s="386">
        <v>0</v>
      </c>
      <c r="E189" s="386">
        <v>174190</v>
      </c>
      <c r="F189" s="386">
        <v>22782537</v>
      </c>
    </row>
    <row r="190" spans="1:6" ht="19.5" customHeight="1">
      <c r="A190" s="368">
        <v>187</v>
      </c>
      <c r="B190" s="361" t="s">
        <v>1476</v>
      </c>
      <c r="C190" s="383" t="s">
        <v>1477</v>
      </c>
      <c r="D190" s="384">
        <v>0</v>
      </c>
      <c r="E190" s="384">
        <v>149450</v>
      </c>
      <c r="F190" s="384">
        <v>22633087</v>
      </c>
    </row>
    <row r="191" spans="1:6" ht="19.5" customHeight="1">
      <c r="A191" s="373">
        <v>188</v>
      </c>
      <c r="B191" s="354" t="s">
        <v>782</v>
      </c>
      <c r="C191" s="385" t="s">
        <v>1478</v>
      </c>
      <c r="D191" s="386">
        <v>0</v>
      </c>
      <c r="E191" s="386">
        <v>53210</v>
      </c>
      <c r="F191" s="386">
        <v>22579877</v>
      </c>
    </row>
    <row r="192" spans="1:6" ht="19.5" customHeight="1">
      <c r="A192" s="368">
        <v>189</v>
      </c>
      <c r="B192" s="361"/>
      <c r="C192" s="374" t="s">
        <v>567</v>
      </c>
      <c r="D192" s="387">
        <v>22887910</v>
      </c>
      <c r="E192" s="387">
        <v>6556980</v>
      </c>
      <c r="F192" s="387">
        <v>16330930</v>
      </c>
    </row>
    <row r="193" spans="1:6" ht="19.5" customHeight="1">
      <c r="A193" s="373">
        <v>190</v>
      </c>
      <c r="B193" s="354" t="s">
        <v>787</v>
      </c>
      <c r="C193" s="385" t="s">
        <v>1479</v>
      </c>
      <c r="D193" s="386">
        <v>0</v>
      </c>
      <c r="E193" s="386">
        <v>276790</v>
      </c>
      <c r="F193" s="386">
        <v>22303087</v>
      </c>
    </row>
    <row r="194" spans="1:6" ht="19.5" customHeight="1">
      <c r="A194" s="368">
        <v>191</v>
      </c>
      <c r="B194" s="361" t="s">
        <v>1480</v>
      </c>
      <c r="C194" s="383" t="s">
        <v>1481</v>
      </c>
      <c r="D194" s="384">
        <v>0</v>
      </c>
      <c r="E194" s="384">
        <v>55000</v>
      </c>
      <c r="F194" s="384">
        <v>22248087</v>
      </c>
    </row>
    <row r="195" spans="1:6" ht="19.5" customHeight="1">
      <c r="A195" s="373">
        <v>192</v>
      </c>
      <c r="B195" s="354" t="s">
        <v>789</v>
      </c>
      <c r="C195" s="385" t="s">
        <v>1482</v>
      </c>
      <c r="D195" s="386">
        <v>0</v>
      </c>
      <c r="E195" s="386">
        <v>70000</v>
      </c>
      <c r="F195" s="386">
        <v>22178087</v>
      </c>
    </row>
    <row r="196" spans="1:6" ht="19.5" customHeight="1">
      <c r="A196" s="368">
        <v>193</v>
      </c>
      <c r="B196" s="361" t="s">
        <v>1483</v>
      </c>
      <c r="C196" s="383" t="s">
        <v>1484</v>
      </c>
      <c r="D196" s="384">
        <v>0</v>
      </c>
      <c r="E196" s="384">
        <v>152000</v>
      </c>
      <c r="F196" s="384">
        <v>22026087</v>
      </c>
    </row>
    <row r="197" spans="1:6" ht="19.5" customHeight="1">
      <c r="A197" s="373">
        <v>194</v>
      </c>
      <c r="B197" s="354" t="s">
        <v>1485</v>
      </c>
      <c r="C197" s="385" t="s">
        <v>1486</v>
      </c>
      <c r="D197" s="386">
        <v>0</v>
      </c>
      <c r="E197" s="386">
        <v>66000</v>
      </c>
      <c r="F197" s="386">
        <v>21960087</v>
      </c>
    </row>
    <row r="198" spans="1:6" ht="19.5" customHeight="1">
      <c r="A198" s="368">
        <v>195</v>
      </c>
      <c r="B198" s="361" t="s">
        <v>1487</v>
      </c>
      <c r="C198" s="383" t="s">
        <v>1488</v>
      </c>
      <c r="D198" s="384">
        <v>0</v>
      </c>
      <c r="E198" s="384">
        <v>36270</v>
      </c>
      <c r="F198" s="384">
        <v>21923817</v>
      </c>
    </row>
    <row r="199" spans="1:6" ht="19.5" customHeight="1">
      <c r="A199" s="373">
        <v>196</v>
      </c>
      <c r="B199" s="354" t="s">
        <v>1489</v>
      </c>
      <c r="C199" s="385" t="s">
        <v>1490</v>
      </c>
      <c r="D199" s="386">
        <v>0</v>
      </c>
      <c r="E199" s="386">
        <v>7280</v>
      </c>
      <c r="F199" s="386">
        <v>21916537</v>
      </c>
    </row>
    <row r="200" spans="1:6" ht="19.5" customHeight="1">
      <c r="A200" s="368">
        <v>197</v>
      </c>
      <c r="B200" s="361" t="s">
        <v>1491</v>
      </c>
      <c r="C200" s="383" t="s">
        <v>1492</v>
      </c>
      <c r="D200" s="384">
        <v>0</v>
      </c>
      <c r="E200" s="384">
        <v>152700</v>
      </c>
      <c r="F200" s="384">
        <v>21763837</v>
      </c>
    </row>
    <row r="201" spans="1:6" ht="19.5" customHeight="1">
      <c r="A201" s="373">
        <v>198</v>
      </c>
      <c r="B201" s="354" t="s">
        <v>791</v>
      </c>
      <c r="C201" s="385" t="s">
        <v>1493</v>
      </c>
      <c r="D201" s="386">
        <v>0</v>
      </c>
      <c r="E201" s="386">
        <v>38266</v>
      </c>
      <c r="F201" s="386">
        <v>21725571</v>
      </c>
    </row>
    <row r="202" spans="1:6" ht="19.5" customHeight="1">
      <c r="A202" s="368">
        <v>199</v>
      </c>
      <c r="B202" s="361" t="s">
        <v>792</v>
      </c>
      <c r="C202" s="383" t="s">
        <v>1494</v>
      </c>
      <c r="D202" s="384">
        <v>0</v>
      </c>
      <c r="E202" s="384">
        <v>8500</v>
      </c>
      <c r="F202" s="384">
        <v>21717071</v>
      </c>
    </row>
    <row r="203" spans="1:6" ht="19.5" customHeight="1">
      <c r="A203" s="373">
        <v>200</v>
      </c>
      <c r="B203" s="354" t="s">
        <v>793</v>
      </c>
      <c r="C203" s="385" t="s">
        <v>1495</v>
      </c>
      <c r="D203" s="386">
        <v>0</v>
      </c>
      <c r="E203" s="386">
        <v>810333</v>
      </c>
      <c r="F203" s="386">
        <v>20906738</v>
      </c>
    </row>
    <row r="204" spans="1:6" ht="19.5" customHeight="1">
      <c r="A204" s="368">
        <v>201</v>
      </c>
      <c r="B204" s="361" t="s">
        <v>794</v>
      </c>
      <c r="C204" s="383" t="s">
        <v>1496</v>
      </c>
      <c r="D204" s="384">
        <v>0</v>
      </c>
      <c r="E204" s="384">
        <v>1421840</v>
      </c>
      <c r="F204" s="384">
        <v>19484898</v>
      </c>
    </row>
    <row r="205" spans="1:6" ht="19.5" customHeight="1">
      <c r="A205" s="373">
        <v>202</v>
      </c>
      <c r="B205" s="354" t="s">
        <v>794</v>
      </c>
      <c r="C205" s="385" t="s">
        <v>1497</v>
      </c>
      <c r="D205" s="386">
        <v>0</v>
      </c>
      <c r="E205" s="386">
        <v>142010</v>
      </c>
      <c r="F205" s="386">
        <v>19342888</v>
      </c>
    </row>
    <row r="206" spans="1:6" ht="19.5" customHeight="1">
      <c r="A206" s="368">
        <v>203</v>
      </c>
      <c r="B206" s="361" t="s">
        <v>795</v>
      </c>
      <c r="C206" s="383" t="s">
        <v>1498</v>
      </c>
      <c r="D206" s="384">
        <v>0</v>
      </c>
      <c r="E206" s="384">
        <v>164530</v>
      </c>
      <c r="F206" s="384">
        <v>19178358</v>
      </c>
    </row>
    <row r="207" spans="1:6" ht="19.5" customHeight="1">
      <c r="A207" s="373">
        <v>204</v>
      </c>
      <c r="B207" s="354" t="s">
        <v>796</v>
      </c>
      <c r="C207" s="385" t="s">
        <v>1499</v>
      </c>
      <c r="D207" s="386">
        <v>0</v>
      </c>
      <c r="E207" s="386">
        <v>141180</v>
      </c>
      <c r="F207" s="386">
        <v>19037178</v>
      </c>
    </row>
    <row r="208" spans="1:6" ht="19.5" customHeight="1">
      <c r="A208" s="368">
        <v>205</v>
      </c>
      <c r="B208" s="361" t="s">
        <v>797</v>
      </c>
      <c r="C208" s="383" t="s">
        <v>1500</v>
      </c>
      <c r="D208" s="384">
        <v>0</v>
      </c>
      <c r="E208" s="384">
        <v>1489670</v>
      </c>
      <c r="F208" s="384">
        <v>17547508</v>
      </c>
    </row>
    <row r="209" spans="1:6" ht="19.5" customHeight="1">
      <c r="A209" s="373">
        <v>206</v>
      </c>
      <c r="B209" s="354" t="s">
        <v>797</v>
      </c>
      <c r="C209" s="385" t="s">
        <v>1501</v>
      </c>
      <c r="D209" s="386">
        <v>0</v>
      </c>
      <c r="E209" s="386">
        <v>165730</v>
      </c>
      <c r="F209" s="386">
        <v>17381778</v>
      </c>
    </row>
    <row r="210" spans="1:6" ht="19.5" customHeight="1">
      <c r="A210" s="368">
        <v>207</v>
      </c>
      <c r="B210" s="361" t="s">
        <v>798</v>
      </c>
      <c r="C210" s="383" t="s">
        <v>1502</v>
      </c>
      <c r="D210" s="384">
        <v>0</v>
      </c>
      <c r="E210" s="384">
        <v>174190</v>
      </c>
      <c r="F210" s="384">
        <v>17207588</v>
      </c>
    </row>
    <row r="211" spans="1:6" ht="19.5" customHeight="1">
      <c r="A211" s="373">
        <v>208</v>
      </c>
      <c r="B211" s="354" t="s">
        <v>799</v>
      </c>
      <c r="C211" s="385" t="s">
        <v>1503</v>
      </c>
      <c r="D211" s="386">
        <v>0</v>
      </c>
      <c r="E211" s="386">
        <v>149450</v>
      </c>
      <c r="F211" s="386">
        <v>17058138</v>
      </c>
    </row>
    <row r="212" spans="1:6" ht="19.5" customHeight="1">
      <c r="A212" s="368">
        <v>209</v>
      </c>
      <c r="B212" s="361" t="s">
        <v>1504</v>
      </c>
      <c r="C212" s="383" t="s">
        <v>1505</v>
      </c>
      <c r="D212" s="384">
        <v>0</v>
      </c>
      <c r="E212" s="384">
        <v>110000</v>
      </c>
      <c r="F212" s="384">
        <v>16948138</v>
      </c>
    </row>
    <row r="213" spans="1:6" ht="19.5" customHeight="1">
      <c r="A213" s="373">
        <v>210</v>
      </c>
      <c r="B213" s="354" t="s">
        <v>1506</v>
      </c>
      <c r="C213" s="385" t="s">
        <v>1507</v>
      </c>
      <c r="D213" s="386">
        <v>0</v>
      </c>
      <c r="E213" s="386">
        <v>53210</v>
      </c>
      <c r="F213" s="386">
        <v>16894928</v>
      </c>
    </row>
    <row r="214" spans="1:6" ht="19.5" customHeight="1">
      <c r="A214" s="368">
        <v>211</v>
      </c>
      <c r="B214" s="361" t="s">
        <v>1508</v>
      </c>
      <c r="C214" s="383" t="s">
        <v>1509</v>
      </c>
      <c r="D214" s="384">
        <v>0</v>
      </c>
      <c r="E214" s="384">
        <v>235020</v>
      </c>
      <c r="F214" s="384">
        <v>16659908</v>
      </c>
    </row>
    <row r="215" spans="1:6" ht="19.5" customHeight="1">
      <c r="A215" s="373">
        <v>212</v>
      </c>
      <c r="B215" s="354" t="s">
        <v>805</v>
      </c>
      <c r="C215" s="385" t="s">
        <v>1510</v>
      </c>
      <c r="D215" s="386">
        <v>0</v>
      </c>
      <c r="E215" s="386">
        <v>-5326</v>
      </c>
      <c r="F215" s="386">
        <v>16665234</v>
      </c>
    </row>
    <row r="216" spans="1:6" ht="19.5" customHeight="1">
      <c r="A216" s="368">
        <v>213</v>
      </c>
      <c r="B216" s="361"/>
      <c r="C216" s="374" t="s">
        <v>567</v>
      </c>
      <c r="D216" s="387">
        <v>0</v>
      </c>
      <c r="E216" s="387">
        <v>5914643</v>
      </c>
      <c r="F216" s="387">
        <v>-5914643</v>
      </c>
    </row>
    <row r="217" spans="1:6" ht="19.5" customHeight="1">
      <c r="A217" s="373">
        <v>214</v>
      </c>
      <c r="B217" s="354" t="s">
        <v>806</v>
      </c>
      <c r="C217" s="385" t="s">
        <v>1511</v>
      </c>
      <c r="D217" s="386">
        <v>0</v>
      </c>
      <c r="E217" s="386">
        <v>165000</v>
      </c>
      <c r="F217" s="386">
        <v>16500234</v>
      </c>
    </row>
    <row r="218" spans="1:6" ht="19.5" customHeight="1">
      <c r="A218" s="368">
        <v>215</v>
      </c>
      <c r="B218" s="361" t="s">
        <v>806</v>
      </c>
      <c r="C218" s="383" t="s">
        <v>1512</v>
      </c>
      <c r="D218" s="384">
        <v>0</v>
      </c>
      <c r="E218" s="384">
        <v>500</v>
      </c>
      <c r="F218" s="384">
        <v>16499734</v>
      </c>
    </row>
    <row r="219" spans="1:6" ht="19.5" customHeight="1">
      <c r="A219" s="373">
        <v>216</v>
      </c>
      <c r="B219" s="354" t="s">
        <v>1513</v>
      </c>
      <c r="C219" s="385" t="s">
        <v>1514</v>
      </c>
      <c r="D219" s="386">
        <v>0</v>
      </c>
      <c r="E219" s="386">
        <v>2080000</v>
      </c>
      <c r="F219" s="386">
        <v>14419734</v>
      </c>
    </row>
    <row r="220" spans="1:6" ht="19.5" customHeight="1">
      <c r="A220" s="368">
        <v>217</v>
      </c>
      <c r="B220" s="361" t="s">
        <v>1513</v>
      </c>
      <c r="C220" s="383" t="s">
        <v>1512</v>
      </c>
      <c r="D220" s="384">
        <v>0</v>
      </c>
      <c r="E220" s="384">
        <v>500</v>
      </c>
      <c r="F220" s="384">
        <v>14419234</v>
      </c>
    </row>
    <row r="221" spans="1:6" ht="19.5" customHeight="1">
      <c r="A221" s="373">
        <v>218</v>
      </c>
      <c r="B221" s="354" t="s">
        <v>1515</v>
      </c>
      <c r="C221" s="385" t="s">
        <v>1514</v>
      </c>
      <c r="D221" s="386">
        <v>0</v>
      </c>
      <c r="E221" s="386">
        <v>1000000</v>
      </c>
      <c r="F221" s="386">
        <v>13419234</v>
      </c>
    </row>
    <row r="222" spans="1:6" ht="19.5" customHeight="1">
      <c r="A222" s="368">
        <v>219</v>
      </c>
      <c r="B222" s="361" t="s">
        <v>1515</v>
      </c>
      <c r="C222" s="383" t="s">
        <v>1512</v>
      </c>
      <c r="D222" s="384">
        <v>0</v>
      </c>
      <c r="E222" s="384">
        <v>500</v>
      </c>
      <c r="F222" s="384">
        <v>13418734</v>
      </c>
    </row>
    <row r="223" spans="1:6" ht="19.5" customHeight="1">
      <c r="A223" s="373">
        <v>220</v>
      </c>
      <c r="B223" s="354" t="s">
        <v>1516</v>
      </c>
      <c r="C223" s="385" t="s">
        <v>1517</v>
      </c>
      <c r="D223" s="386">
        <v>0</v>
      </c>
      <c r="E223" s="386">
        <v>154000</v>
      </c>
      <c r="F223" s="386">
        <v>13264734</v>
      </c>
    </row>
    <row r="224" spans="1:6" ht="19.5" customHeight="1">
      <c r="A224" s="368">
        <v>221</v>
      </c>
      <c r="B224" s="361" t="s">
        <v>1516</v>
      </c>
      <c r="C224" s="383" t="s">
        <v>1518</v>
      </c>
      <c r="D224" s="384">
        <v>0</v>
      </c>
      <c r="E224" s="384">
        <v>500</v>
      </c>
      <c r="F224" s="384">
        <v>13264234</v>
      </c>
    </row>
    <row r="225" spans="1:6" ht="19.5" customHeight="1">
      <c r="A225" s="373">
        <v>222</v>
      </c>
      <c r="B225" s="354" t="s">
        <v>807</v>
      </c>
      <c r="C225" s="385" t="s">
        <v>1519</v>
      </c>
      <c r="D225" s="386">
        <v>0</v>
      </c>
      <c r="E225" s="386">
        <v>1200000</v>
      </c>
      <c r="F225" s="386">
        <v>12064234</v>
      </c>
    </row>
    <row r="226" spans="1:6" ht="19.5" customHeight="1">
      <c r="A226" s="368">
        <v>223</v>
      </c>
      <c r="B226" s="361" t="s">
        <v>807</v>
      </c>
      <c r="C226" s="383" t="s">
        <v>1518</v>
      </c>
      <c r="D226" s="384">
        <v>0</v>
      </c>
      <c r="E226" s="384">
        <v>500</v>
      </c>
      <c r="F226" s="384">
        <v>12063734</v>
      </c>
    </row>
    <row r="227" spans="1:6" ht="19.5" customHeight="1">
      <c r="A227" s="373">
        <v>224</v>
      </c>
      <c r="B227" s="354" t="s">
        <v>1520</v>
      </c>
      <c r="C227" s="385" t="s">
        <v>1521</v>
      </c>
      <c r="D227" s="386">
        <v>0</v>
      </c>
      <c r="E227" s="386">
        <v>120000</v>
      </c>
      <c r="F227" s="386">
        <v>11943734</v>
      </c>
    </row>
    <row r="228" spans="1:6" ht="19.5" customHeight="1">
      <c r="A228" s="368">
        <v>225</v>
      </c>
      <c r="B228" s="361" t="s">
        <v>1520</v>
      </c>
      <c r="C228" s="383" t="s">
        <v>1518</v>
      </c>
      <c r="D228" s="384">
        <v>0</v>
      </c>
      <c r="E228" s="384">
        <v>500</v>
      </c>
      <c r="F228" s="384">
        <v>11943234</v>
      </c>
    </row>
    <row r="229" spans="1:6" ht="19.5" customHeight="1">
      <c r="A229" s="373">
        <v>226</v>
      </c>
      <c r="B229" s="354" t="s">
        <v>1522</v>
      </c>
      <c r="C229" s="385" t="s">
        <v>1523</v>
      </c>
      <c r="D229" s="386">
        <v>0</v>
      </c>
      <c r="E229" s="386">
        <v>600000</v>
      </c>
      <c r="F229" s="386">
        <v>11343234</v>
      </c>
    </row>
    <row r="230" spans="1:6" ht="19.5" customHeight="1">
      <c r="A230" s="368">
        <v>227</v>
      </c>
      <c r="B230" s="361" t="s">
        <v>1524</v>
      </c>
      <c r="C230" s="383" t="s">
        <v>1525</v>
      </c>
      <c r="D230" s="384">
        <v>0</v>
      </c>
      <c r="E230" s="384">
        <v>9170</v>
      </c>
      <c r="F230" s="384">
        <v>11334064</v>
      </c>
    </row>
    <row r="231" spans="1:6" ht="19.5" customHeight="1">
      <c r="A231" s="373">
        <v>228</v>
      </c>
      <c r="B231" s="354" t="s">
        <v>808</v>
      </c>
      <c r="C231" s="385" t="s">
        <v>1526</v>
      </c>
      <c r="D231" s="386">
        <v>0</v>
      </c>
      <c r="E231" s="386">
        <v>275000</v>
      </c>
      <c r="F231" s="386">
        <v>11059064</v>
      </c>
    </row>
    <row r="232" spans="1:6" ht="19.5" customHeight="1">
      <c r="A232" s="368">
        <v>229</v>
      </c>
      <c r="B232" s="361" t="s">
        <v>808</v>
      </c>
      <c r="C232" s="383" t="s">
        <v>1518</v>
      </c>
      <c r="D232" s="384">
        <v>0</v>
      </c>
      <c r="E232" s="384">
        <v>500</v>
      </c>
      <c r="F232" s="384">
        <v>11058564</v>
      </c>
    </row>
    <row r="233" spans="1:6" ht="19.5" customHeight="1">
      <c r="A233" s="373">
        <v>230</v>
      </c>
      <c r="B233" s="354" t="s">
        <v>809</v>
      </c>
      <c r="C233" s="385" t="s">
        <v>1527</v>
      </c>
      <c r="D233" s="386">
        <v>0</v>
      </c>
      <c r="E233" s="386">
        <v>30000</v>
      </c>
      <c r="F233" s="386">
        <v>11028564</v>
      </c>
    </row>
    <row r="234" spans="1:6" ht="19.5" customHeight="1">
      <c r="A234" s="368">
        <v>231</v>
      </c>
      <c r="B234" s="361" t="s">
        <v>1528</v>
      </c>
      <c r="C234" s="383" t="s">
        <v>1529</v>
      </c>
      <c r="D234" s="384">
        <v>0</v>
      </c>
      <c r="E234" s="384">
        <v>100000</v>
      </c>
      <c r="F234" s="384">
        <v>10928564</v>
      </c>
    </row>
    <row r="235" spans="1:6" ht="19.5" customHeight="1">
      <c r="A235" s="373">
        <v>232</v>
      </c>
      <c r="B235" s="354" t="s">
        <v>1530</v>
      </c>
      <c r="C235" s="385" t="s">
        <v>1531</v>
      </c>
      <c r="D235" s="386">
        <v>0</v>
      </c>
      <c r="E235" s="386">
        <v>10000</v>
      </c>
      <c r="F235" s="386">
        <v>10918564</v>
      </c>
    </row>
    <row r="236" spans="1:6" ht="19.5" customHeight="1">
      <c r="A236" s="368">
        <v>233</v>
      </c>
      <c r="B236" s="361" t="s">
        <v>1532</v>
      </c>
      <c r="C236" s="383" t="s">
        <v>1533</v>
      </c>
      <c r="D236" s="384">
        <v>0</v>
      </c>
      <c r="E236" s="384">
        <v>119000</v>
      </c>
      <c r="F236" s="384">
        <v>10799564</v>
      </c>
    </row>
    <row r="237" spans="1:6" ht="19.5" customHeight="1">
      <c r="A237" s="373">
        <v>234</v>
      </c>
      <c r="B237" s="354" t="s">
        <v>1534</v>
      </c>
      <c r="C237" s="385" t="s">
        <v>1535</v>
      </c>
      <c r="D237" s="386">
        <v>0</v>
      </c>
      <c r="E237" s="386">
        <v>71000</v>
      </c>
      <c r="F237" s="386">
        <v>10728564</v>
      </c>
    </row>
    <row r="238" spans="1:6" ht="19.5" customHeight="1">
      <c r="A238" s="368">
        <v>235</v>
      </c>
      <c r="B238" s="361" t="s">
        <v>1536</v>
      </c>
      <c r="C238" s="383" t="s">
        <v>1537</v>
      </c>
      <c r="D238" s="384">
        <v>0</v>
      </c>
      <c r="E238" s="384">
        <v>37700</v>
      </c>
      <c r="F238" s="384">
        <v>10690864</v>
      </c>
    </row>
    <row r="239" spans="1:6" ht="19.5" customHeight="1">
      <c r="A239" s="373">
        <v>236</v>
      </c>
      <c r="B239" s="354" t="s">
        <v>1538</v>
      </c>
      <c r="C239" s="385" t="s">
        <v>1539</v>
      </c>
      <c r="D239" s="386">
        <v>0</v>
      </c>
      <c r="E239" s="386">
        <v>6000</v>
      </c>
      <c r="F239" s="386">
        <v>10684864</v>
      </c>
    </row>
    <row r="240" spans="1:6" ht="19.5" customHeight="1">
      <c r="A240" s="368">
        <v>237</v>
      </c>
      <c r="B240" s="361" t="s">
        <v>1540</v>
      </c>
      <c r="C240" s="383" t="s">
        <v>1541</v>
      </c>
      <c r="D240" s="384">
        <v>0</v>
      </c>
      <c r="E240" s="384">
        <v>33000</v>
      </c>
      <c r="F240" s="384">
        <v>10651864</v>
      </c>
    </row>
    <row r="241" spans="1:6" ht="19.5" customHeight="1">
      <c r="A241" s="373">
        <v>238</v>
      </c>
      <c r="B241" s="354" t="s">
        <v>1542</v>
      </c>
      <c r="C241" s="385" t="s">
        <v>1543</v>
      </c>
      <c r="D241" s="386">
        <v>0</v>
      </c>
      <c r="E241" s="386">
        <v>4000</v>
      </c>
      <c r="F241" s="386">
        <v>10647864</v>
      </c>
    </row>
    <row r="242" spans="1:6" ht="19.5" customHeight="1">
      <c r="A242" s="368">
        <v>239</v>
      </c>
      <c r="B242" s="361" t="s">
        <v>1544</v>
      </c>
      <c r="C242" s="383" t="s">
        <v>1545</v>
      </c>
      <c r="D242" s="384">
        <v>0</v>
      </c>
      <c r="E242" s="384">
        <v>9100</v>
      </c>
      <c r="F242" s="384">
        <v>10638764</v>
      </c>
    </row>
    <row r="243" spans="1:6" ht="19.5" customHeight="1">
      <c r="A243" s="373">
        <v>240</v>
      </c>
      <c r="B243" s="354" t="s">
        <v>1546</v>
      </c>
      <c r="C243" s="385" t="s">
        <v>1547</v>
      </c>
      <c r="D243" s="386">
        <v>0</v>
      </c>
      <c r="E243" s="386">
        <v>20800</v>
      </c>
      <c r="F243" s="386">
        <v>10617964</v>
      </c>
    </row>
    <row r="244" spans="1:6" ht="19.5" customHeight="1">
      <c r="A244" s="368">
        <v>241</v>
      </c>
      <c r="B244" s="361" t="s">
        <v>810</v>
      </c>
      <c r="C244" s="383" t="s">
        <v>1548</v>
      </c>
      <c r="D244" s="384">
        <v>0</v>
      </c>
      <c r="E244" s="384">
        <v>22300</v>
      </c>
      <c r="F244" s="384">
        <v>10595664</v>
      </c>
    </row>
    <row r="245" spans="1:6" ht="19.5" customHeight="1">
      <c r="A245" s="373">
        <v>242</v>
      </c>
      <c r="B245" s="354" t="s">
        <v>814</v>
      </c>
      <c r="C245" s="385" t="s">
        <v>1549</v>
      </c>
      <c r="D245" s="386">
        <v>0</v>
      </c>
      <c r="E245" s="386">
        <v>39410</v>
      </c>
      <c r="F245" s="386">
        <v>10556254</v>
      </c>
    </row>
    <row r="246" spans="1:6" ht="19.5" customHeight="1">
      <c r="A246" s="368">
        <v>243</v>
      </c>
      <c r="B246" s="361" t="s">
        <v>815</v>
      </c>
      <c r="C246" s="383" t="s">
        <v>1550</v>
      </c>
      <c r="D246" s="384">
        <v>0</v>
      </c>
      <c r="E246" s="384">
        <v>80800</v>
      </c>
      <c r="F246" s="384">
        <v>10475454</v>
      </c>
    </row>
    <row r="247" spans="1:6" ht="19.5" customHeight="1">
      <c r="A247" s="373">
        <v>244</v>
      </c>
      <c r="B247" s="354" t="s">
        <v>816</v>
      </c>
      <c r="C247" s="385" t="s">
        <v>1551</v>
      </c>
      <c r="D247" s="386">
        <v>0</v>
      </c>
      <c r="E247" s="386">
        <v>5000</v>
      </c>
      <c r="F247" s="386">
        <v>10470454</v>
      </c>
    </row>
    <row r="248" spans="1:6" ht="19.5" customHeight="1">
      <c r="A248" s="368">
        <v>245</v>
      </c>
      <c r="B248" s="361" t="s">
        <v>817</v>
      </c>
      <c r="C248" s="383" t="s">
        <v>1552</v>
      </c>
      <c r="D248" s="384">
        <v>0</v>
      </c>
      <c r="E248" s="384">
        <v>10000</v>
      </c>
      <c r="F248" s="384">
        <v>10460454</v>
      </c>
    </row>
    <row r="249" spans="1:6" ht="19.5" customHeight="1">
      <c r="A249" s="373">
        <v>246</v>
      </c>
      <c r="B249" s="354" t="s">
        <v>818</v>
      </c>
      <c r="C249" s="385" t="s">
        <v>1553</v>
      </c>
      <c r="D249" s="386">
        <v>0</v>
      </c>
      <c r="E249" s="386">
        <v>85150</v>
      </c>
      <c r="F249" s="386">
        <v>10375304</v>
      </c>
    </row>
    <row r="250" spans="1:6" ht="19.5" customHeight="1">
      <c r="A250" s="368">
        <v>247</v>
      </c>
      <c r="B250" s="361" t="s">
        <v>819</v>
      </c>
      <c r="C250" s="383" t="s">
        <v>1554</v>
      </c>
      <c r="D250" s="384">
        <v>0</v>
      </c>
      <c r="E250" s="384">
        <v>88000</v>
      </c>
      <c r="F250" s="384">
        <v>10287304</v>
      </c>
    </row>
    <row r="251" spans="1:6" ht="19.5" customHeight="1">
      <c r="A251" s="373">
        <v>248</v>
      </c>
      <c r="B251" s="354" t="s">
        <v>820</v>
      </c>
      <c r="C251" s="385" t="s">
        <v>1555</v>
      </c>
      <c r="D251" s="386">
        <v>0</v>
      </c>
      <c r="E251" s="386">
        <v>38320</v>
      </c>
      <c r="F251" s="386">
        <v>10248984</v>
      </c>
    </row>
    <row r="252" spans="1:6" ht="19.5" customHeight="1">
      <c r="A252" s="368">
        <v>249</v>
      </c>
      <c r="B252" s="361" t="s">
        <v>821</v>
      </c>
      <c r="C252" s="383" t="s">
        <v>1556</v>
      </c>
      <c r="D252" s="384">
        <v>0</v>
      </c>
      <c r="E252" s="384">
        <v>660000</v>
      </c>
      <c r="F252" s="384">
        <v>9588984</v>
      </c>
    </row>
    <row r="253" spans="1:6" ht="19.5" customHeight="1">
      <c r="A253" s="373">
        <v>250</v>
      </c>
      <c r="B253" s="354" t="s">
        <v>822</v>
      </c>
      <c r="C253" s="385" t="s">
        <v>1557</v>
      </c>
      <c r="D253" s="386">
        <v>0</v>
      </c>
      <c r="E253" s="386">
        <v>1655400</v>
      </c>
      <c r="F253" s="386">
        <v>7933584</v>
      </c>
    </row>
    <row r="254" spans="1:6" ht="19.5" customHeight="1">
      <c r="A254" s="368">
        <v>251</v>
      </c>
      <c r="B254" s="361" t="s">
        <v>822</v>
      </c>
      <c r="C254" s="383" t="s">
        <v>1558</v>
      </c>
      <c r="D254" s="384">
        <v>0</v>
      </c>
      <c r="E254" s="384">
        <v>999240</v>
      </c>
      <c r="F254" s="384">
        <v>6934344</v>
      </c>
    </row>
    <row r="255" spans="1:6" ht="19.5" customHeight="1">
      <c r="A255" s="373">
        <v>252</v>
      </c>
      <c r="B255" s="354" t="s">
        <v>823</v>
      </c>
      <c r="C255" s="385" t="s">
        <v>1559</v>
      </c>
      <c r="D255" s="386">
        <v>0</v>
      </c>
      <c r="E255" s="386">
        <v>1563850</v>
      </c>
      <c r="F255" s="386">
        <v>5370494</v>
      </c>
    </row>
    <row r="256" spans="1:6" ht="19.5" customHeight="1">
      <c r="A256" s="368">
        <v>253</v>
      </c>
      <c r="B256" s="361" t="s">
        <v>823</v>
      </c>
      <c r="C256" s="383" t="s">
        <v>475</v>
      </c>
      <c r="D256" s="384">
        <v>0</v>
      </c>
      <c r="E256" s="384">
        <v>781925</v>
      </c>
      <c r="F256" s="384">
        <v>4588569</v>
      </c>
    </row>
    <row r="257" spans="1:6" ht="19.5" customHeight="1">
      <c r="A257" s="373">
        <v>254</v>
      </c>
      <c r="B257" s="354" t="s">
        <v>824</v>
      </c>
      <c r="C257" s="385" t="s">
        <v>1560</v>
      </c>
      <c r="D257" s="386">
        <v>0</v>
      </c>
      <c r="E257" s="386">
        <v>174190</v>
      </c>
      <c r="F257" s="386">
        <v>4414379</v>
      </c>
    </row>
    <row r="258" spans="1:6" ht="19.5" customHeight="1">
      <c r="A258" s="368">
        <v>255</v>
      </c>
      <c r="B258" s="361" t="s">
        <v>825</v>
      </c>
      <c r="C258" s="383" t="s">
        <v>1561</v>
      </c>
      <c r="D258" s="384">
        <v>0</v>
      </c>
      <c r="E258" s="384">
        <v>164530</v>
      </c>
      <c r="F258" s="384">
        <v>4249849</v>
      </c>
    </row>
    <row r="259" spans="1:6" ht="19.5" customHeight="1">
      <c r="A259" s="373">
        <v>256</v>
      </c>
      <c r="B259" s="354" t="s">
        <v>1562</v>
      </c>
      <c r="C259" s="385" t="s">
        <v>1563</v>
      </c>
      <c r="D259" s="386">
        <v>0</v>
      </c>
      <c r="E259" s="386">
        <v>149450</v>
      </c>
      <c r="F259" s="386">
        <v>4100399</v>
      </c>
    </row>
    <row r="260" spans="1:6" ht="19.5" customHeight="1">
      <c r="A260" s="368">
        <v>257</v>
      </c>
      <c r="B260" s="361" t="s">
        <v>1564</v>
      </c>
      <c r="C260" s="383" t="s">
        <v>1565</v>
      </c>
      <c r="D260" s="384">
        <v>0</v>
      </c>
      <c r="E260" s="384">
        <v>141180</v>
      </c>
      <c r="F260" s="384">
        <v>3959219</v>
      </c>
    </row>
    <row r="261" spans="1:6" ht="19.5" customHeight="1">
      <c r="A261" s="373">
        <v>258</v>
      </c>
      <c r="B261" s="354" t="s">
        <v>1566</v>
      </c>
      <c r="C261" s="385" t="s">
        <v>1567</v>
      </c>
      <c r="D261" s="386">
        <v>0</v>
      </c>
      <c r="E261" s="386">
        <v>53210</v>
      </c>
      <c r="F261" s="386">
        <v>3906009</v>
      </c>
    </row>
    <row r="262" spans="1:6" ht="19.5" customHeight="1">
      <c r="A262" s="368">
        <v>259</v>
      </c>
      <c r="B262" s="361"/>
      <c r="C262" s="374" t="s">
        <v>567</v>
      </c>
      <c r="D262" s="387">
        <v>0</v>
      </c>
      <c r="E262" s="387">
        <v>12759225</v>
      </c>
      <c r="F262" s="387">
        <v>-12759225</v>
      </c>
    </row>
    <row r="263" spans="1:6" ht="19.5" customHeight="1">
      <c r="A263" s="373">
        <v>260</v>
      </c>
      <c r="B263" s="354" t="s">
        <v>1568</v>
      </c>
      <c r="C263" s="385" t="s">
        <v>1569</v>
      </c>
      <c r="D263" s="386">
        <v>0</v>
      </c>
      <c r="E263" s="386">
        <v>40000</v>
      </c>
      <c r="F263" s="386">
        <v>3866009</v>
      </c>
    </row>
    <row r="264" spans="1:6" ht="19.5" customHeight="1">
      <c r="A264" s="368">
        <v>261</v>
      </c>
      <c r="B264" s="361" t="s">
        <v>1570</v>
      </c>
      <c r="C264" s="383" t="s">
        <v>467</v>
      </c>
      <c r="D264" s="384">
        <v>1040</v>
      </c>
      <c r="E264" s="384">
        <v>0</v>
      </c>
      <c r="F264" s="384">
        <v>3867049</v>
      </c>
    </row>
    <row r="265" spans="1:6" ht="19.5" customHeight="1">
      <c r="A265" s="373">
        <v>262</v>
      </c>
      <c r="B265" s="354" t="s">
        <v>1571</v>
      </c>
      <c r="C265" s="385" t="s">
        <v>1572</v>
      </c>
      <c r="D265" s="386">
        <v>0</v>
      </c>
      <c r="E265" s="386">
        <v>32100</v>
      </c>
      <c r="F265" s="386">
        <v>3834949</v>
      </c>
    </row>
    <row r="266" spans="1:6" ht="19.5" customHeight="1">
      <c r="A266" s="368">
        <v>263</v>
      </c>
      <c r="B266" s="361" t="s">
        <v>837</v>
      </c>
      <c r="C266" s="383" t="s">
        <v>1573</v>
      </c>
      <c r="D266" s="384">
        <v>0</v>
      </c>
      <c r="E266" s="384">
        <v>10000</v>
      </c>
      <c r="F266" s="384">
        <v>3824949</v>
      </c>
    </row>
    <row r="267" spans="1:6" ht="19.5" customHeight="1">
      <c r="A267" s="373">
        <v>264</v>
      </c>
      <c r="B267" s="354" t="s">
        <v>842</v>
      </c>
      <c r="C267" s="385" t="s">
        <v>1574</v>
      </c>
      <c r="D267" s="386">
        <v>0</v>
      </c>
      <c r="E267" s="386">
        <v>70000</v>
      </c>
      <c r="F267" s="386">
        <v>3754949</v>
      </c>
    </row>
    <row r="268" spans="1:6" ht="19.5" customHeight="1">
      <c r="A268" s="368">
        <v>265</v>
      </c>
      <c r="B268" s="361" t="s">
        <v>843</v>
      </c>
      <c r="C268" s="383" t="s">
        <v>1575</v>
      </c>
      <c r="D268" s="384">
        <v>0</v>
      </c>
      <c r="E268" s="384">
        <v>22192</v>
      </c>
      <c r="F268" s="384">
        <v>3732757</v>
      </c>
    </row>
    <row r="269" spans="1:6" ht="19.5" customHeight="1">
      <c r="A269" s="373">
        <v>266</v>
      </c>
      <c r="B269" s="354" t="s">
        <v>1576</v>
      </c>
      <c r="C269" s="385" t="s">
        <v>1577</v>
      </c>
      <c r="D269" s="386">
        <v>0</v>
      </c>
      <c r="E269" s="386">
        <v>83750</v>
      </c>
      <c r="F269" s="386">
        <v>3649007</v>
      </c>
    </row>
    <row r="270" spans="1:6" ht="19.5" customHeight="1">
      <c r="A270" s="368">
        <v>267</v>
      </c>
      <c r="B270" s="361" t="s">
        <v>846</v>
      </c>
      <c r="C270" s="383" t="s">
        <v>1578</v>
      </c>
      <c r="D270" s="384">
        <v>0</v>
      </c>
      <c r="E270" s="384">
        <v>60000</v>
      </c>
      <c r="F270" s="384">
        <v>3589007</v>
      </c>
    </row>
    <row r="271" spans="1:6" ht="19.5" customHeight="1">
      <c r="A271" s="373">
        <v>268</v>
      </c>
      <c r="B271" s="354" t="s">
        <v>847</v>
      </c>
      <c r="C271" s="385" t="s">
        <v>1579</v>
      </c>
      <c r="D271" s="386">
        <v>0</v>
      </c>
      <c r="E271" s="386">
        <v>37720</v>
      </c>
      <c r="F271" s="386">
        <v>3551287</v>
      </c>
    </row>
    <row r="272" spans="1:6" ht="19.5" customHeight="1">
      <c r="A272" s="368">
        <v>269</v>
      </c>
      <c r="B272" s="361" t="s">
        <v>1580</v>
      </c>
      <c r="C272" s="383" t="s">
        <v>1581</v>
      </c>
      <c r="D272" s="384">
        <v>0</v>
      </c>
      <c r="E272" s="384">
        <v>7520</v>
      </c>
      <c r="F272" s="384">
        <v>3543767</v>
      </c>
    </row>
    <row r="273" spans="1:6" ht="19.5" customHeight="1">
      <c r="A273" s="373">
        <v>270</v>
      </c>
      <c r="B273" s="354" t="s">
        <v>1582</v>
      </c>
      <c r="C273" s="385" t="s">
        <v>1583</v>
      </c>
      <c r="D273" s="386">
        <v>0</v>
      </c>
      <c r="E273" s="386">
        <v>66000</v>
      </c>
      <c r="F273" s="386">
        <v>3477767</v>
      </c>
    </row>
    <row r="274" spans="1:6" ht="19.5" customHeight="1">
      <c r="A274" s="368">
        <v>271</v>
      </c>
      <c r="B274" s="361" t="s">
        <v>848</v>
      </c>
      <c r="C274" s="383" t="s">
        <v>472</v>
      </c>
      <c r="D274" s="384">
        <v>10340290</v>
      </c>
      <c r="E274" s="384">
        <v>0</v>
      </c>
      <c r="F274" s="384">
        <v>13818057</v>
      </c>
    </row>
    <row r="275" spans="1:6" ht="19.5" customHeight="1">
      <c r="A275" s="373">
        <v>272</v>
      </c>
      <c r="B275" s="354" t="s">
        <v>849</v>
      </c>
      <c r="C275" s="385" t="s">
        <v>472</v>
      </c>
      <c r="D275" s="386">
        <v>7952800</v>
      </c>
      <c r="E275" s="386">
        <v>0</v>
      </c>
      <c r="F275" s="386">
        <v>21770857</v>
      </c>
    </row>
    <row r="276" spans="1:6" ht="19.5" customHeight="1">
      <c r="A276" s="368">
        <v>273</v>
      </c>
      <c r="B276" s="361" t="s">
        <v>850</v>
      </c>
      <c r="C276" s="383" t="s">
        <v>1584</v>
      </c>
      <c r="D276" s="384">
        <v>0</v>
      </c>
      <c r="E276" s="384">
        <v>660000</v>
      </c>
      <c r="F276" s="384">
        <v>21110857</v>
      </c>
    </row>
    <row r="277" spans="1:6" ht="19.5" customHeight="1">
      <c r="A277" s="373">
        <v>274</v>
      </c>
      <c r="B277" s="354" t="s">
        <v>851</v>
      </c>
      <c r="C277" s="385" t="s">
        <v>1585</v>
      </c>
      <c r="D277" s="386">
        <v>0</v>
      </c>
      <c r="E277" s="386">
        <v>1655350</v>
      </c>
      <c r="F277" s="386">
        <v>19455507</v>
      </c>
    </row>
    <row r="278" spans="1:6" ht="19.5" customHeight="1">
      <c r="A278" s="368">
        <v>275</v>
      </c>
      <c r="B278" s="361" t="s">
        <v>852</v>
      </c>
      <c r="C278" s="383" t="s">
        <v>1586</v>
      </c>
      <c r="D278" s="384">
        <v>0</v>
      </c>
      <c r="E278" s="384">
        <v>174190</v>
      </c>
      <c r="F278" s="384">
        <v>19281317</v>
      </c>
    </row>
    <row r="279" spans="1:6" ht="19.5" customHeight="1">
      <c r="A279" s="373">
        <v>276</v>
      </c>
      <c r="B279" s="354" t="s">
        <v>853</v>
      </c>
      <c r="C279" s="385" t="s">
        <v>1587</v>
      </c>
      <c r="D279" s="386">
        <v>0</v>
      </c>
      <c r="E279" s="386">
        <v>1563850</v>
      </c>
      <c r="F279" s="386">
        <v>17717467</v>
      </c>
    </row>
    <row r="280" spans="1:6" ht="19.5" customHeight="1">
      <c r="A280" s="368">
        <v>277</v>
      </c>
      <c r="B280" s="361" t="s">
        <v>854</v>
      </c>
      <c r="C280" s="383" t="s">
        <v>1588</v>
      </c>
      <c r="D280" s="384">
        <v>0</v>
      </c>
      <c r="E280" s="384">
        <v>164530</v>
      </c>
      <c r="F280" s="384">
        <v>17552937</v>
      </c>
    </row>
    <row r="281" spans="1:6" ht="19.5" customHeight="1">
      <c r="A281" s="373">
        <v>278</v>
      </c>
      <c r="B281" s="354" t="s">
        <v>856</v>
      </c>
      <c r="C281" s="385" t="s">
        <v>1589</v>
      </c>
      <c r="D281" s="386">
        <v>0</v>
      </c>
      <c r="E281" s="386">
        <v>47210</v>
      </c>
      <c r="F281" s="386">
        <v>17505727</v>
      </c>
    </row>
    <row r="282" spans="1:6" ht="19.5" customHeight="1">
      <c r="A282" s="368">
        <v>279</v>
      </c>
      <c r="B282" s="361" t="s">
        <v>857</v>
      </c>
      <c r="C282" s="383" t="s">
        <v>493</v>
      </c>
      <c r="D282" s="384">
        <v>0</v>
      </c>
      <c r="E282" s="384">
        <v>3900</v>
      </c>
      <c r="F282" s="384">
        <v>17501827</v>
      </c>
    </row>
    <row r="283" spans="1:6" ht="19.5" customHeight="1">
      <c r="A283" s="373">
        <v>280</v>
      </c>
      <c r="B283" s="354" t="s">
        <v>858</v>
      </c>
      <c r="C283" s="385" t="s">
        <v>1590</v>
      </c>
      <c r="D283" s="386">
        <v>0</v>
      </c>
      <c r="E283" s="386">
        <v>65000</v>
      </c>
      <c r="F283" s="386">
        <v>17436827</v>
      </c>
    </row>
    <row r="284" spans="1:6" ht="19.5" customHeight="1">
      <c r="A284" s="368">
        <v>281</v>
      </c>
      <c r="B284" s="361" t="s">
        <v>1591</v>
      </c>
      <c r="C284" s="383" t="s">
        <v>1592</v>
      </c>
      <c r="D284" s="384">
        <v>0</v>
      </c>
      <c r="E284" s="384">
        <v>53210</v>
      </c>
      <c r="F284" s="384">
        <v>17383617</v>
      </c>
    </row>
    <row r="285" spans="1:6" ht="19.5" customHeight="1">
      <c r="A285" s="373">
        <v>282</v>
      </c>
      <c r="B285" s="354" t="s">
        <v>1593</v>
      </c>
      <c r="C285" s="385" t="s">
        <v>1594</v>
      </c>
      <c r="D285" s="386">
        <v>0</v>
      </c>
      <c r="E285" s="386">
        <v>-1370</v>
      </c>
      <c r="F285" s="386">
        <v>17384987</v>
      </c>
    </row>
    <row r="286" spans="1:6" ht="19.5" customHeight="1">
      <c r="A286" s="368">
        <v>283</v>
      </c>
      <c r="B286" s="361" t="s">
        <v>859</v>
      </c>
      <c r="C286" s="383" t="s">
        <v>1595</v>
      </c>
      <c r="D286" s="384">
        <v>0</v>
      </c>
      <c r="E286" s="384">
        <v>149450</v>
      </c>
      <c r="F286" s="384">
        <v>17235537</v>
      </c>
    </row>
    <row r="287" spans="1:6" ht="19.5" customHeight="1">
      <c r="A287" s="373">
        <v>284</v>
      </c>
      <c r="B287" s="354" t="s">
        <v>860</v>
      </c>
      <c r="C287" s="385" t="s">
        <v>1596</v>
      </c>
      <c r="D287" s="386">
        <v>0</v>
      </c>
      <c r="E287" s="386">
        <v>141180</v>
      </c>
      <c r="F287" s="386">
        <v>17094357</v>
      </c>
    </row>
    <row r="288" spans="1:6" ht="19.5" customHeight="1">
      <c r="A288" s="368">
        <v>285</v>
      </c>
      <c r="B288" s="361" t="s">
        <v>1597</v>
      </c>
      <c r="C288" s="383" t="s">
        <v>1598</v>
      </c>
      <c r="D288" s="384">
        <v>0</v>
      </c>
      <c r="E288" s="384">
        <v>13600</v>
      </c>
      <c r="F288" s="384">
        <v>17080757</v>
      </c>
    </row>
    <row r="289" spans="1:6" ht="19.5" customHeight="1">
      <c r="A289" s="373">
        <v>286</v>
      </c>
      <c r="B289" s="354" t="s">
        <v>864</v>
      </c>
      <c r="C289" s="385" t="s">
        <v>1569</v>
      </c>
      <c r="D289" s="386">
        <v>0</v>
      </c>
      <c r="E289" s="386">
        <v>70000</v>
      </c>
      <c r="F289" s="386">
        <v>17010757</v>
      </c>
    </row>
    <row r="290" spans="1:6" ht="19.5" customHeight="1">
      <c r="A290" s="368">
        <v>287</v>
      </c>
      <c r="B290" s="361"/>
      <c r="C290" s="374" t="s">
        <v>567</v>
      </c>
      <c r="D290" s="387">
        <v>18294130</v>
      </c>
      <c r="E290" s="387">
        <v>5189382</v>
      </c>
      <c r="F290" s="387">
        <v>13104748</v>
      </c>
    </row>
    <row r="291" spans="1:6" ht="19.5" customHeight="1">
      <c r="A291" s="373">
        <v>288</v>
      </c>
      <c r="B291" s="354" t="s">
        <v>865</v>
      </c>
      <c r="C291" s="385" t="s">
        <v>1599</v>
      </c>
      <c r="D291" s="386">
        <v>0</v>
      </c>
      <c r="E291" s="386">
        <v>5000</v>
      </c>
      <c r="F291" s="386">
        <v>17005757</v>
      </c>
    </row>
    <row r="292" spans="1:6" ht="19.5" customHeight="1">
      <c r="A292" s="368">
        <v>289</v>
      </c>
      <c r="B292" s="361" t="s">
        <v>1600</v>
      </c>
      <c r="C292" s="383" t="s">
        <v>1601</v>
      </c>
      <c r="D292" s="384">
        <v>0</v>
      </c>
      <c r="E292" s="384">
        <v>295950</v>
      </c>
      <c r="F292" s="384">
        <v>16709807</v>
      </c>
    </row>
    <row r="293" spans="1:6" ht="19.5" customHeight="1">
      <c r="A293" s="373">
        <v>290</v>
      </c>
      <c r="B293" s="354" t="s">
        <v>1602</v>
      </c>
      <c r="C293" s="385" t="s">
        <v>1603</v>
      </c>
      <c r="D293" s="386">
        <v>0</v>
      </c>
      <c r="E293" s="386">
        <v>51000</v>
      </c>
      <c r="F293" s="386">
        <v>16658807</v>
      </c>
    </row>
    <row r="294" spans="1:6" ht="19.5" customHeight="1">
      <c r="A294" s="368">
        <v>291</v>
      </c>
      <c r="B294" s="361" t="s">
        <v>1604</v>
      </c>
      <c r="C294" s="383" t="s">
        <v>1605</v>
      </c>
      <c r="D294" s="384">
        <v>0</v>
      </c>
      <c r="E294" s="384">
        <v>-59590</v>
      </c>
      <c r="F294" s="384">
        <v>16718397</v>
      </c>
    </row>
    <row r="295" spans="1:6" ht="19.5" customHeight="1">
      <c r="A295" s="373">
        <v>292</v>
      </c>
      <c r="B295" s="354" t="s">
        <v>868</v>
      </c>
      <c r="C295" s="385" t="s">
        <v>1606</v>
      </c>
      <c r="D295" s="386">
        <v>0</v>
      </c>
      <c r="E295" s="386">
        <v>30000</v>
      </c>
      <c r="F295" s="386">
        <v>16688397</v>
      </c>
    </row>
    <row r="296" spans="1:6" ht="19.5" customHeight="1">
      <c r="A296" s="368">
        <v>293</v>
      </c>
      <c r="B296" s="361" t="s">
        <v>870</v>
      </c>
      <c r="C296" s="383" t="s">
        <v>1607</v>
      </c>
      <c r="D296" s="384">
        <v>0</v>
      </c>
      <c r="E296" s="384">
        <v>7500</v>
      </c>
      <c r="F296" s="384">
        <v>16680897</v>
      </c>
    </row>
    <row r="297" spans="1:6" ht="19.5" customHeight="1">
      <c r="A297" s="373">
        <v>294</v>
      </c>
      <c r="B297" s="354" t="s">
        <v>871</v>
      </c>
      <c r="C297" s="385" t="s">
        <v>1608</v>
      </c>
      <c r="D297" s="386">
        <v>0</v>
      </c>
      <c r="E297" s="386">
        <v>58560</v>
      </c>
      <c r="F297" s="386">
        <v>16622337</v>
      </c>
    </row>
    <row r="298" spans="1:6" ht="19.5" customHeight="1">
      <c r="A298" s="368">
        <v>295</v>
      </c>
      <c r="B298" s="361" t="s">
        <v>873</v>
      </c>
      <c r="C298" s="383" t="s">
        <v>1609</v>
      </c>
      <c r="D298" s="384">
        <v>0</v>
      </c>
      <c r="E298" s="384">
        <v>4280</v>
      </c>
      <c r="F298" s="384">
        <v>16618057</v>
      </c>
    </row>
    <row r="299" spans="1:6" ht="19.5" customHeight="1">
      <c r="A299" s="373">
        <v>296</v>
      </c>
      <c r="B299" s="354" t="s">
        <v>1610</v>
      </c>
      <c r="C299" s="385" t="s">
        <v>1611</v>
      </c>
      <c r="D299" s="386">
        <v>0</v>
      </c>
      <c r="E299" s="386">
        <v>58150</v>
      </c>
      <c r="F299" s="386">
        <v>16559907</v>
      </c>
    </row>
    <row r="300" spans="1:6" ht="19.5" customHeight="1">
      <c r="A300" s="368">
        <v>297</v>
      </c>
      <c r="B300" s="361" t="s">
        <v>1612</v>
      </c>
      <c r="C300" s="383" t="s">
        <v>1613</v>
      </c>
      <c r="D300" s="384">
        <v>0</v>
      </c>
      <c r="E300" s="384">
        <v>47900</v>
      </c>
      <c r="F300" s="384">
        <v>16512007</v>
      </c>
    </row>
    <row r="301" spans="1:6" ht="19.5" customHeight="1">
      <c r="A301" s="373">
        <v>298</v>
      </c>
      <c r="B301" s="354" t="s">
        <v>875</v>
      </c>
      <c r="C301" s="385" t="s">
        <v>1614</v>
      </c>
      <c r="D301" s="386">
        <v>0</v>
      </c>
      <c r="E301" s="386">
        <v>60000</v>
      </c>
      <c r="F301" s="386">
        <v>16452007</v>
      </c>
    </row>
    <row r="302" spans="1:6" ht="19.5" customHeight="1">
      <c r="A302" s="368">
        <v>299</v>
      </c>
      <c r="B302" s="361" t="s">
        <v>1615</v>
      </c>
      <c r="C302" s="383" t="s">
        <v>1616</v>
      </c>
      <c r="D302" s="384">
        <v>0</v>
      </c>
      <c r="E302" s="384">
        <v>36482</v>
      </c>
      <c r="F302" s="384">
        <v>16415525</v>
      </c>
    </row>
    <row r="303" spans="1:6" ht="19.5" customHeight="1">
      <c r="A303" s="373">
        <v>300</v>
      </c>
      <c r="B303" s="354" t="s">
        <v>876</v>
      </c>
      <c r="C303" s="385" t="s">
        <v>1617</v>
      </c>
      <c r="D303" s="386">
        <v>0</v>
      </c>
      <c r="E303" s="386">
        <v>60000</v>
      </c>
      <c r="F303" s="386">
        <v>16355525</v>
      </c>
    </row>
    <row r="304" spans="1:6" ht="19.5" customHeight="1">
      <c r="A304" s="368">
        <v>301</v>
      </c>
      <c r="B304" s="361" t="s">
        <v>877</v>
      </c>
      <c r="C304" s="383" t="s">
        <v>1618</v>
      </c>
      <c r="D304" s="384">
        <v>0</v>
      </c>
      <c r="E304" s="384">
        <v>163000</v>
      </c>
      <c r="F304" s="384">
        <v>16192525</v>
      </c>
    </row>
    <row r="305" spans="1:6" ht="19.5" customHeight="1">
      <c r="A305" s="373">
        <v>302</v>
      </c>
      <c r="B305" s="354" t="s">
        <v>881</v>
      </c>
      <c r="C305" s="385" t="s">
        <v>1619</v>
      </c>
      <c r="D305" s="386">
        <v>0</v>
      </c>
      <c r="E305" s="386">
        <v>-14290</v>
      </c>
      <c r="F305" s="386">
        <v>16206815</v>
      </c>
    </row>
    <row r="306" spans="1:6" ht="19.5" customHeight="1">
      <c r="A306" s="368">
        <v>303</v>
      </c>
      <c r="B306" s="361" t="s">
        <v>882</v>
      </c>
      <c r="C306" s="383" t="s">
        <v>1620</v>
      </c>
      <c r="D306" s="384">
        <v>0</v>
      </c>
      <c r="E306" s="384">
        <v>8260</v>
      </c>
      <c r="F306" s="384">
        <v>16198555</v>
      </c>
    </row>
    <row r="307" spans="1:6" ht="19.5" customHeight="1">
      <c r="A307" s="373">
        <v>304</v>
      </c>
      <c r="B307" s="354" t="s">
        <v>1621</v>
      </c>
      <c r="C307" s="385" t="s">
        <v>1622</v>
      </c>
      <c r="D307" s="386">
        <v>0</v>
      </c>
      <c r="E307" s="386">
        <v>8600</v>
      </c>
      <c r="F307" s="386">
        <v>16189955</v>
      </c>
    </row>
    <row r="308" spans="1:6" ht="19.5" customHeight="1">
      <c r="A308" s="368">
        <v>305</v>
      </c>
      <c r="B308" s="361" t="s">
        <v>1623</v>
      </c>
      <c r="C308" s="383" t="s">
        <v>1624</v>
      </c>
      <c r="D308" s="384">
        <v>0</v>
      </c>
      <c r="E308" s="384">
        <v>35290</v>
      </c>
      <c r="F308" s="384">
        <v>16154665</v>
      </c>
    </row>
    <row r="309" spans="1:6" ht="19.5" customHeight="1">
      <c r="A309" s="373">
        <v>306</v>
      </c>
      <c r="B309" s="354" t="s">
        <v>1625</v>
      </c>
      <c r="C309" s="385" t="s">
        <v>1626</v>
      </c>
      <c r="D309" s="386">
        <v>0</v>
      </c>
      <c r="E309" s="386">
        <v>4400</v>
      </c>
      <c r="F309" s="386">
        <v>16150265</v>
      </c>
    </row>
    <row r="310" spans="1:6" ht="19.5" customHeight="1">
      <c r="A310" s="368">
        <v>307</v>
      </c>
      <c r="B310" s="361" t="s">
        <v>1627</v>
      </c>
      <c r="C310" s="383" t="s">
        <v>1628</v>
      </c>
      <c r="D310" s="384">
        <v>0</v>
      </c>
      <c r="E310" s="384">
        <v>39500</v>
      </c>
      <c r="F310" s="384">
        <v>16110765</v>
      </c>
    </row>
    <row r="311" spans="1:6" ht="19.5" customHeight="1">
      <c r="A311" s="373">
        <v>308</v>
      </c>
      <c r="B311" s="354" t="s">
        <v>1629</v>
      </c>
      <c r="C311" s="385" t="s">
        <v>1630</v>
      </c>
      <c r="D311" s="386">
        <v>0</v>
      </c>
      <c r="E311" s="386">
        <v>-13230</v>
      </c>
      <c r="F311" s="386">
        <v>16123995</v>
      </c>
    </row>
    <row r="312" spans="1:6" ht="19.5" customHeight="1">
      <c r="A312" s="368">
        <v>309</v>
      </c>
      <c r="B312" s="361" t="s">
        <v>883</v>
      </c>
      <c r="C312" s="383" t="s">
        <v>1631</v>
      </c>
      <c r="D312" s="384">
        <v>0</v>
      </c>
      <c r="E312" s="384">
        <v>551800</v>
      </c>
      <c r="F312" s="384">
        <v>15572195</v>
      </c>
    </row>
    <row r="313" spans="1:6" ht="19.5" customHeight="1">
      <c r="A313" s="373">
        <v>310</v>
      </c>
      <c r="B313" s="354" t="s">
        <v>883</v>
      </c>
      <c r="C313" s="385" t="s">
        <v>475</v>
      </c>
      <c r="D313" s="386">
        <v>0</v>
      </c>
      <c r="E313" s="386">
        <v>-6000</v>
      </c>
      <c r="F313" s="386">
        <v>15578195</v>
      </c>
    </row>
    <row r="314" spans="1:6" ht="19.5" customHeight="1">
      <c r="A314" s="368">
        <v>311</v>
      </c>
      <c r="B314" s="361" t="s">
        <v>884</v>
      </c>
      <c r="C314" s="383" t="s">
        <v>1632</v>
      </c>
      <c r="D314" s="384">
        <v>0</v>
      </c>
      <c r="E314" s="384">
        <v>1190000</v>
      </c>
      <c r="F314" s="384">
        <v>14388195</v>
      </c>
    </row>
    <row r="315" spans="1:6" ht="19.5" customHeight="1">
      <c r="A315" s="373">
        <v>312</v>
      </c>
      <c r="B315" s="354" t="s">
        <v>884</v>
      </c>
      <c r="C315" s="385" t="s">
        <v>1633</v>
      </c>
      <c r="D315" s="386">
        <v>0</v>
      </c>
      <c r="E315" s="386">
        <v>26670</v>
      </c>
      <c r="F315" s="386">
        <v>14361525</v>
      </c>
    </row>
    <row r="316" spans="1:6" ht="19.5" customHeight="1">
      <c r="A316" s="368">
        <v>313</v>
      </c>
      <c r="B316" s="361" t="s">
        <v>885</v>
      </c>
      <c r="C316" s="383" t="s">
        <v>1634</v>
      </c>
      <c r="D316" s="384">
        <v>0</v>
      </c>
      <c r="E316" s="384">
        <v>53580</v>
      </c>
      <c r="F316" s="384">
        <v>14307945</v>
      </c>
    </row>
    <row r="317" spans="1:6" ht="19.5" customHeight="1">
      <c r="A317" s="373">
        <v>314</v>
      </c>
      <c r="B317" s="354" t="s">
        <v>886</v>
      </c>
      <c r="C317" s="385" t="s">
        <v>1635</v>
      </c>
      <c r="D317" s="386">
        <v>0</v>
      </c>
      <c r="E317" s="386">
        <v>115590</v>
      </c>
      <c r="F317" s="386">
        <v>14192355</v>
      </c>
    </row>
    <row r="318" spans="1:6" ht="19.5" customHeight="1">
      <c r="A318" s="368">
        <v>315</v>
      </c>
      <c r="B318" s="361" t="s">
        <v>887</v>
      </c>
      <c r="C318" s="383" t="s">
        <v>1636</v>
      </c>
      <c r="D318" s="384">
        <v>0</v>
      </c>
      <c r="E318" s="384">
        <v>45483</v>
      </c>
      <c r="F318" s="384">
        <v>14146872</v>
      </c>
    </row>
    <row r="319" spans="1:6" ht="19.5" customHeight="1">
      <c r="A319" s="373">
        <v>316</v>
      </c>
      <c r="B319" s="354" t="s">
        <v>888</v>
      </c>
      <c r="C319" s="385" t="s">
        <v>1637</v>
      </c>
      <c r="D319" s="386">
        <v>0</v>
      </c>
      <c r="E319" s="386">
        <v>101389</v>
      </c>
      <c r="F319" s="386">
        <v>14045483</v>
      </c>
    </row>
    <row r="320" spans="1:6" ht="19.5" customHeight="1">
      <c r="A320" s="368">
        <v>317</v>
      </c>
      <c r="B320" s="361" t="s">
        <v>889</v>
      </c>
      <c r="C320" s="383" t="s">
        <v>1638</v>
      </c>
      <c r="D320" s="384">
        <v>0</v>
      </c>
      <c r="E320" s="384">
        <v>1563850</v>
      </c>
      <c r="F320" s="384">
        <v>12481633</v>
      </c>
    </row>
    <row r="321" spans="1:6" ht="19.5" customHeight="1">
      <c r="A321" s="373">
        <v>318</v>
      </c>
      <c r="B321" s="354" t="s">
        <v>890</v>
      </c>
      <c r="C321" s="385" t="s">
        <v>1639</v>
      </c>
      <c r="D321" s="386">
        <v>0</v>
      </c>
      <c r="E321" s="386">
        <v>164530</v>
      </c>
      <c r="F321" s="386">
        <v>12317103</v>
      </c>
    </row>
    <row r="322" spans="1:6" ht="19.5" customHeight="1">
      <c r="A322" s="368">
        <v>319</v>
      </c>
      <c r="B322" s="361" t="s">
        <v>1640</v>
      </c>
      <c r="C322" s="383" t="s">
        <v>1641</v>
      </c>
      <c r="D322" s="384">
        <v>0</v>
      </c>
      <c r="E322" s="384">
        <v>141180</v>
      </c>
      <c r="F322" s="384">
        <v>12175923</v>
      </c>
    </row>
    <row r="323" spans="1:6" ht="19.5" customHeight="1">
      <c r="A323" s="373">
        <v>320</v>
      </c>
      <c r="B323" s="354" t="s">
        <v>1642</v>
      </c>
      <c r="C323" s="385" t="s">
        <v>1643</v>
      </c>
      <c r="D323" s="386">
        <v>0</v>
      </c>
      <c r="E323" s="386">
        <v>53210</v>
      </c>
      <c r="F323" s="386">
        <v>12122713</v>
      </c>
    </row>
    <row r="324" spans="1:6" ht="19.5" customHeight="1">
      <c r="A324" s="368">
        <v>321</v>
      </c>
      <c r="B324" s="361" t="s">
        <v>1644</v>
      </c>
      <c r="C324" s="383" t="s">
        <v>1645</v>
      </c>
      <c r="D324" s="384">
        <v>0</v>
      </c>
      <c r="E324" s="384">
        <v>660000</v>
      </c>
      <c r="F324" s="384">
        <v>11462713</v>
      </c>
    </row>
    <row r="325" spans="1:6" ht="19.5" customHeight="1">
      <c r="A325" s="373">
        <v>322</v>
      </c>
      <c r="B325" s="354" t="s">
        <v>891</v>
      </c>
      <c r="C325" s="385" t="s">
        <v>1646</v>
      </c>
      <c r="D325" s="386">
        <v>0</v>
      </c>
      <c r="E325" s="386">
        <v>240000</v>
      </c>
      <c r="F325" s="386">
        <v>11222713</v>
      </c>
    </row>
    <row r="326" spans="1:6" ht="19.5" customHeight="1">
      <c r="A326" s="368">
        <v>323</v>
      </c>
      <c r="B326" s="361" t="s">
        <v>1647</v>
      </c>
      <c r="C326" s="383" t="s">
        <v>1569</v>
      </c>
      <c r="D326" s="384">
        <v>0</v>
      </c>
      <c r="E326" s="384">
        <v>66000</v>
      </c>
      <c r="F326" s="384">
        <v>11156713</v>
      </c>
    </row>
    <row r="327" spans="1:6" ht="19.5" customHeight="1">
      <c r="A327" s="373">
        <v>324</v>
      </c>
      <c r="B327" s="354" t="s">
        <v>892</v>
      </c>
      <c r="C327" s="385" t="s">
        <v>1648</v>
      </c>
      <c r="D327" s="386">
        <v>0</v>
      </c>
      <c r="E327" s="386">
        <v>48580</v>
      </c>
      <c r="F327" s="386">
        <v>11108133</v>
      </c>
    </row>
    <row r="328" spans="1:6" ht="19.5" customHeight="1">
      <c r="A328" s="368">
        <v>325</v>
      </c>
      <c r="B328" s="361" t="s">
        <v>1649</v>
      </c>
      <c r="C328" s="383" t="s">
        <v>1650</v>
      </c>
      <c r="D328" s="384">
        <v>0</v>
      </c>
      <c r="E328" s="384">
        <v>132000</v>
      </c>
      <c r="F328" s="384">
        <v>10976133</v>
      </c>
    </row>
    <row r="329" spans="1:6" ht="19.5" customHeight="1">
      <c r="A329" s="373">
        <v>326</v>
      </c>
      <c r="B329" s="354" t="s">
        <v>1651</v>
      </c>
      <c r="C329" s="385" t="s">
        <v>1652</v>
      </c>
      <c r="D329" s="386">
        <v>0</v>
      </c>
      <c r="E329" s="386">
        <v>27500</v>
      </c>
      <c r="F329" s="386">
        <v>10948633</v>
      </c>
    </row>
    <row r="330" spans="1:6" ht="19.5" customHeight="1">
      <c r="A330" s="368">
        <v>327</v>
      </c>
      <c r="B330" s="361"/>
      <c r="C330" s="374" t="s">
        <v>567</v>
      </c>
      <c r="D330" s="387">
        <v>0</v>
      </c>
      <c r="E330" s="387">
        <v>6062124</v>
      </c>
      <c r="F330" s="387">
        <v>-6062124</v>
      </c>
    </row>
    <row r="331" spans="1:6" ht="19.5" customHeight="1">
      <c r="A331" s="373">
        <v>328</v>
      </c>
      <c r="B331" s="354" t="s">
        <v>898</v>
      </c>
      <c r="C331" s="385" t="s">
        <v>1653</v>
      </c>
      <c r="D331" s="386">
        <v>0</v>
      </c>
      <c r="E331" s="386">
        <v>26000</v>
      </c>
      <c r="F331" s="386">
        <v>10922633</v>
      </c>
    </row>
    <row r="332" spans="1:6" ht="19.5" customHeight="1">
      <c r="A332" s="368">
        <v>329</v>
      </c>
      <c r="B332" s="361" t="s">
        <v>1654</v>
      </c>
      <c r="C332" s="383" t="s">
        <v>1655</v>
      </c>
      <c r="D332" s="384">
        <v>0</v>
      </c>
      <c r="E332" s="384">
        <v>18000</v>
      </c>
      <c r="F332" s="384">
        <v>10904633</v>
      </c>
    </row>
    <row r="333" spans="1:6" ht="19.5" customHeight="1">
      <c r="A333" s="373">
        <v>330</v>
      </c>
      <c r="B333" s="354" t="s">
        <v>1656</v>
      </c>
      <c r="C333" s="385" t="s">
        <v>1657</v>
      </c>
      <c r="D333" s="386">
        <v>0</v>
      </c>
      <c r="E333" s="386">
        <v>111000</v>
      </c>
      <c r="F333" s="386">
        <v>10793633</v>
      </c>
    </row>
    <row r="334" spans="1:6" ht="19.5" customHeight="1">
      <c r="A334" s="368">
        <v>331</v>
      </c>
      <c r="B334" s="361" t="s">
        <v>1658</v>
      </c>
      <c r="C334" s="383" t="s">
        <v>1569</v>
      </c>
      <c r="D334" s="384">
        <v>0</v>
      </c>
      <c r="E334" s="384">
        <v>66000</v>
      </c>
      <c r="F334" s="384">
        <v>10727633</v>
      </c>
    </row>
    <row r="335" spans="1:6" ht="19.5" customHeight="1">
      <c r="A335" s="373">
        <v>332</v>
      </c>
      <c r="B335" s="354" t="s">
        <v>899</v>
      </c>
      <c r="C335" s="385" t="s">
        <v>1659</v>
      </c>
      <c r="D335" s="386">
        <v>0</v>
      </c>
      <c r="E335" s="386">
        <v>110000</v>
      </c>
      <c r="F335" s="386">
        <v>10617633</v>
      </c>
    </row>
    <row r="336" spans="1:6" ht="19.5" customHeight="1">
      <c r="A336" s="368">
        <v>333</v>
      </c>
      <c r="B336" s="361" t="s">
        <v>900</v>
      </c>
      <c r="C336" s="383" t="s">
        <v>1660</v>
      </c>
      <c r="D336" s="384">
        <v>0</v>
      </c>
      <c r="E336" s="384">
        <v>32000</v>
      </c>
      <c r="F336" s="384">
        <v>10585633</v>
      </c>
    </row>
    <row r="337" spans="1:6" ht="19.5" customHeight="1">
      <c r="A337" s="373">
        <v>334</v>
      </c>
      <c r="B337" s="354" t="s">
        <v>1661</v>
      </c>
      <c r="C337" s="385" t="s">
        <v>1662</v>
      </c>
      <c r="D337" s="386">
        <v>0</v>
      </c>
      <c r="E337" s="386">
        <v>66000</v>
      </c>
      <c r="F337" s="386">
        <v>10519633</v>
      </c>
    </row>
    <row r="338" spans="1:6" ht="19.5" customHeight="1">
      <c r="A338" s="368">
        <v>335</v>
      </c>
      <c r="B338" s="361" t="s">
        <v>1663</v>
      </c>
      <c r="C338" s="383" t="s">
        <v>1664</v>
      </c>
      <c r="D338" s="384">
        <v>0</v>
      </c>
      <c r="E338" s="384">
        <v>27070</v>
      </c>
      <c r="F338" s="384">
        <v>10492563</v>
      </c>
    </row>
    <row r="339" spans="1:6" ht="19.5" customHeight="1">
      <c r="A339" s="373">
        <v>336</v>
      </c>
      <c r="B339" s="354" t="s">
        <v>1665</v>
      </c>
      <c r="C339" s="385" t="s">
        <v>1666</v>
      </c>
      <c r="D339" s="386">
        <v>0</v>
      </c>
      <c r="E339" s="386">
        <v>19800</v>
      </c>
      <c r="F339" s="386">
        <v>10472763</v>
      </c>
    </row>
    <row r="340" spans="1:6" ht="19.5" customHeight="1">
      <c r="A340" s="368">
        <v>337</v>
      </c>
      <c r="B340" s="361" t="s">
        <v>1667</v>
      </c>
      <c r="C340" s="383" t="s">
        <v>1668</v>
      </c>
      <c r="D340" s="384">
        <v>0</v>
      </c>
      <c r="E340" s="384">
        <v>165190</v>
      </c>
      <c r="F340" s="384">
        <v>10307573</v>
      </c>
    </row>
    <row r="341" spans="1:6" ht="19.5" customHeight="1">
      <c r="A341" s="373">
        <v>338</v>
      </c>
      <c r="B341" s="354" t="s">
        <v>901</v>
      </c>
      <c r="C341" s="385" t="s">
        <v>1669</v>
      </c>
      <c r="D341" s="386">
        <v>0</v>
      </c>
      <c r="E341" s="386">
        <v>10000</v>
      </c>
      <c r="F341" s="386">
        <v>10297573</v>
      </c>
    </row>
    <row r="342" spans="1:6" ht="19.5" customHeight="1">
      <c r="A342" s="368">
        <v>339</v>
      </c>
      <c r="B342" s="361" t="s">
        <v>1670</v>
      </c>
      <c r="C342" s="383" t="s">
        <v>1671</v>
      </c>
      <c r="D342" s="384">
        <v>0</v>
      </c>
      <c r="E342" s="384">
        <v>36482</v>
      </c>
      <c r="F342" s="384">
        <v>10261091</v>
      </c>
    </row>
    <row r="343" spans="1:6" ht="19.5" customHeight="1">
      <c r="A343" s="373">
        <v>340</v>
      </c>
      <c r="B343" s="354" t="s">
        <v>904</v>
      </c>
      <c r="C343" s="385" t="s">
        <v>1672</v>
      </c>
      <c r="D343" s="386">
        <v>0</v>
      </c>
      <c r="E343" s="386">
        <v>66000</v>
      </c>
      <c r="F343" s="386">
        <v>10195091</v>
      </c>
    </row>
    <row r="344" spans="1:6" ht="19.5" customHeight="1">
      <c r="A344" s="368">
        <v>341</v>
      </c>
      <c r="B344" s="361" t="s">
        <v>1673</v>
      </c>
      <c r="C344" s="383" t="s">
        <v>1674</v>
      </c>
      <c r="D344" s="384">
        <v>0</v>
      </c>
      <c r="E344" s="384">
        <v>957110</v>
      </c>
      <c r="F344" s="384">
        <v>9237981</v>
      </c>
    </row>
    <row r="345" spans="1:6" ht="19.5" customHeight="1">
      <c r="A345" s="373">
        <v>342</v>
      </c>
      <c r="B345" s="354" t="s">
        <v>1675</v>
      </c>
      <c r="C345" s="385" t="s">
        <v>1676</v>
      </c>
      <c r="D345" s="386">
        <v>0</v>
      </c>
      <c r="E345" s="386">
        <v>14370</v>
      </c>
      <c r="F345" s="386">
        <v>9223611</v>
      </c>
    </row>
    <row r="346" spans="1:6" ht="19.5" customHeight="1">
      <c r="A346" s="368">
        <v>343</v>
      </c>
      <c r="B346" s="361" t="s">
        <v>1677</v>
      </c>
      <c r="C346" s="383" t="s">
        <v>1678</v>
      </c>
      <c r="D346" s="384">
        <v>0</v>
      </c>
      <c r="E346" s="384">
        <v>20000</v>
      </c>
      <c r="F346" s="384">
        <v>9203611</v>
      </c>
    </row>
    <row r="347" spans="1:6" ht="19.5" customHeight="1">
      <c r="A347" s="373">
        <v>344</v>
      </c>
      <c r="B347" s="354" t="s">
        <v>1679</v>
      </c>
      <c r="C347" s="385" t="s">
        <v>1680</v>
      </c>
      <c r="D347" s="386">
        <v>0</v>
      </c>
      <c r="E347" s="386">
        <v>22000</v>
      </c>
      <c r="F347" s="386">
        <v>9181611</v>
      </c>
    </row>
    <row r="348" spans="1:6" ht="19.5" customHeight="1">
      <c r="A348" s="368">
        <v>345</v>
      </c>
      <c r="B348" s="361" t="s">
        <v>1681</v>
      </c>
      <c r="C348" s="383" t="s">
        <v>1682</v>
      </c>
      <c r="D348" s="384">
        <v>0</v>
      </c>
      <c r="E348" s="384">
        <v>37920</v>
      </c>
      <c r="F348" s="384">
        <v>9143691</v>
      </c>
    </row>
    <row r="349" spans="1:6" ht="19.5" customHeight="1">
      <c r="A349" s="373">
        <v>346</v>
      </c>
      <c r="B349" s="354" t="s">
        <v>1683</v>
      </c>
      <c r="C349" s="385" t="s">
        <v>1684</v>
      </c>
      <c r="D349" s="386">
        <v>0</v>
      </c>
      <c r="E349" s="386">
        <v>7960</v>
      </c>
      <c r="F349" s="386">
        <v>9135731</v>
      </c>
    </row>
    <row r="350" spans="1:6" ht="19.5" customHeight="1">
      <c r="A350" s="368">
        <v>347</v>
      </c>
      <c r="B350" s="361" t="s">
        <v>905</v>
      </c>
      <c r="C350" s="383" t="s">
        <v>1685</v>
      </c>
      <c r="D350" s="384">
        <v>0</v>
      </c>
      <c r="E350" s="384">
        <v>115000</v>
      </c>
      <c r="F350" s="384">
        <v>9020731</v>
      </c>
    </row>
    <row r="351" spans="1:6" ht="19.5" customHeight="1">
      <c r="A351" s="373">
        <v>348</v>
      </c>
      <c r="B351" s="354" t="s">
        <v>906</v>
      </c>
      <c r="C351" s="385" t="s">
        <v>1686</v>
      </c>
      <c r="D351" s="386">
        <v>0</v>
      </c>
      <c r="E351" s="386">
        <v>4000</v>
      </c>
      <c r="F351" s="386">
        <v>9016731</v>
      </c>
    </row>
    <row r="352" spans="1:6" ht="19.5" customHeight="1">
      <c r="A352" s="368">
        <v>349</v>
      </c>
      <c r="B352" s="361" t="s">
        <v>1687</v>
      </c>
      <c r="C352" s="383" t="s">
        <v>1688</v>
      </c>
      <c r="D352" s="384">
        <v>0</v>
      </c>
      <c r="E352" s="384">
        <v>398000</v>
      </c>
      <c r="F352" s="384">
        <v>8618731</v>
      </c>
    </row>
    <row r="353" spans="1:6" ht="19.5" customHeight="1">
      <c r="A353" s="373">
        <v>350</v>
      </c>
      <c r="B353" s="354" t="s">
        <v>1689</v>
      </c>
      <c r="C353" s="385" t="s">
        <v>1690</v>
      </c>
      <c r="D353" s="386">
        <v>0</v>
      </c>
      <c r="E353" s="386">
        <v>118000</v>
      </c>
      <c r="F353" s="386">
        <v>8500731</v>
      </c>
    </row>
    <row r="354" spans="1:6" ht="19.5" customHeight="1">
      <c r="A354" s="368">
        <v>351</v>
      </c>
      <c r="B354" s="361" t="s">
        <v>1691</v>
      </c>
      <c r="C354" s="383" t="s">
        <v>1692</v>
      </c>
      <c r="D354" s="384">
        <v>0</v>
      </c>
      <c r="E354" s="384">
        <v>4000</v>
      </c>
      <c r="F354" s="384">
        <v>8496731</v>
      </c>
    </row>
    <row r="355" spans="1:6" ht="19.5" customHeight="1">
      <c r="A355" s="373">
        <v>352</v>
      </c>
      <c r="B355" s="354" t="s">
        <v>1693</v>
      </c>
      <c r="C355" s="385" t="s">
        <v>1694</v>
      </c>
      <c r="D355" s="386">
        <v>0</v>
      </c>
      <c r="E355" s="386">
        <v>27500</v>
      </c>
      <c r="F355" s="386">
        <v>8469231</v>
      </c>
    </row>
    <row r="356" spans="1:6" ht="19.5" customHeight="1">
      <c r="A356" s="368">
        <v>353</v>
      </c>
      <c r="B356" s="361" t="s">
        <v>907</v>
      </c>
      <c r="C356" s="383" t="s">
        <v>1695</v>
      </c>
      <c r="D356" s="384">
        <v>0</v>
      </c>
      <c r="E356" s="384">
        <v>37500</v>
      </c>
      <c r="F356" s="384">
        <v>8431731</v>
      </c>
    </row>
    <row r="357" spans="1:6" ht="19.5" customHeight="1">
      <c r="A357" s="373">
        <v>354</v>
      </c>
      <c r="B357" s="354" t="s">
        <v>1696</v>
      </c>
      <c r="C357" s="385" t="s">
        <v>1697</v>
      </c>
      <c r="D357" s="386">
        <v>0</v>
      </c>
      <c r="E357" s="386">
        <v>60000</v>
      </c>
      <c r="F357" s="386">
        <v>8371731</v>
      </c>
    </row>
    <row r="358" spans="1:6" ht="19.5" customHeight="1">
      <c r="A358" s="368">
        <v>355</v>
      </c>
      <c r="B358" s="361" t="s">
        <v>1698</v>
      </c>
      <c r="C358" s="383" t="s">
        <v>1699</v>
      </c>
      <c r="D358" s="384">
        <v>0</v>
      </c>
      <c r="E358" s="384">
        <v>78960</v>
      </c>
      <c r="F358" s="384">
        <v>8292771</v>
      </c>
    </row>
    <row r="359" spans="1:6" ht="19.5" customHeight="1">
      <c r="A359" s="373">
        <v>356</v>
      </c>
      <c r="B359" s="354" t="s">
        <v>908</v>
      </c>
      <c r="C359" s="385" t="s">
        <v>1700</v>
      </c>
      <c r="D359" s="386">
        <v>0</v>
      </c>
      <c r="E359" s="386">
        <v>50000</v>
      </c>
      <c r="F359" s="386">
        <v>8242771</v>
      </c>
    </row>
    <row r="360" spans="1:6" ht="19.5" customHeight="1">
      <c r="A360" s="368">
        <v>357</v>
      </c>
      <c r="B360" s="361" t="s">
        <v>909</v>
      </c>
      <c r="C360" s="383" t="s">
        <v>1701</v>
      </c>
      <c r="D360" s="384">
        <v>0</v>
      </c>
      <c r="E360" s="384">
        <v>50000</v>
      </c>
      <c r="F360" s="384">
        <v>8192771</v>
      </c>
    </row>
    <row r="361" spans="1:6" ht="19.5" customHeight="1">
      <c r="A361" s="373">
        <v>358</v>
      </c>
      <c r="B361" s="354" t="s">
        <v>910</v>
      </c>
      <c r="C361" s="385" t="s">
        <v>1702</v>
      </c>
      <c r="D361" s="386">
        <v>0</v>
      </c>
      <c r="E361" s="386">
        <v>1840</v>
      </c>
      <c r="F361" s="386">
        <v>8190931</v>
      </c>
    </row>
    <row r="362" spans="1:6" ht="19.5" customHeight="1">
      <c r="A362" s="368">
        <v>359</v>
      </c>
      <c r="B362" s="361" t="s">
        <v>910</v>
      </c>
      <c r="C362" s="383" t="s">
        <v>1702</v>
      </c>
      <c r="D362" s="384">
        <v>0</v>
      </c>
      <c r="E362" s="384">
        <v>1300</v>
      </c>
      <c r="F362" s="384">
        <v>8189631</v>
      </c>
    </row>
    <row r="363" spans="1:6" ht="19.5" customHeight="1">
      <c r="A363" s="373">
        <v>360</v>
      </c>
      <c r="B363" s="354" t="s">
        <v>1703</v>
      </c>
      <c r="C363" s="385" t="s">
        <v>1704</v>
      </c>
      <c r="D363" s="386">
        <v>0</v>
      </c>
      <c r="E363" s="386">
        <v>-14290</v>
      </c>
      <c r="F363" s="386">
        <v>8203921</v>
      </c>
    </row>
    <row r="364" spans="1:6" ht="19.5" customHeight="1">
      <c r="A364" s="368">
        <v>361</v>
      </c>
      <c r="B364" s="361" t="s">
        <v>1705</v>
      </c>
      <c r="C364" s="383" t="s">
        <v>1569</v>
      </c>
      <c r="D364" s="384">
        <v>0</v>
      </c>
      <c r="E364" s="384">
        <v>60000</v>
      </c>
      <c r="F364" s="384">
        <v>8143921</v>
      </c>
    </row>
    <row r="365" spans="1:6" ht="19.5" customHeight="1">
      <c r="A365" s="373">
        <v>362</v>
      </c>
      <c r="B365" s="354" t="s">
        <v>1706</v>
      </c>
      <c r="C365" s="385" t="s">
        <v>1707</v>
      </c>
      <c r="D365" s="386">
        <v>0</v>
      </c>
      <c r="E365" s="386">
        <v>65110</v>
      </c>
      <c r="F365" s="386">
        <v>8078811</v>
      </c>
    </row>
    <row r="366" spans="1:6" ht="19.5" customHeight="1">
      <c r="A366" s="368">
        <v>363</v>
      </c>
      <c r="B366" s="361" t="s">
        <v>1708</v>
      </c>
      <c r="C366" s="383" t="s">
        <v>1709</v>
      </c>
      <c r="D366" s="384">
        <v>0</v>
      </c>
      <c r="E366" s="384">
        <v>48200</v>
      </c>
      <c r="F366" s="384">
        <v>8030611</v>
      </c>
    </row>
    <row r="367" spans="1:6" ht="19.5" customHeight="1">
      <c r="A367" s="373">
        <v>364</v>
      </c>
      <c r="B367" s="354" t="s">
        <v>1710</v>
      </c>
      <c r="C367" s="385" t="s">
        <v>1711</v>
      </c>
      <c r="D367" s="386">
        <v>0</v>
      </c>
      <c r="E367" s="386">
        <v>15000</v>
      </c>
      <c r="F367" s="386">
        <v>8015611</v>
      </c>
    </row>
    <row r="368" spans="1:6" ht="19.5" customHeight="1">
      <c r="A368" s="368">
        <v>365</v>
      </c>
      <c r="B368" s="361" t="s">
        <v>911</v>
      </c>
      <c r="C368" s="383" t="s">
        <v>1712</v>
      </c>
      <c r="D368" s="384">
        <v>0</v>
      </c>
      <c r="E368" s="384">
        <v>1785000</v>
      </c>
      <c r="F368" s="384">
        <v>6230611</v>
      </c>
    </row>
    <row r="369" spans="1:6" ht="19.5" customHeight="1">
      <c r="A369" s="373">
        <v>366</v>
      </c>
      <c r="B369" s="354" t="s">
        <v>911</v>
      </c>
      <c r="C369" s="385" t="s">
        <v>286</v>
      </c>
      <c r="D369" s="386">
        <v>0</v>
      </c>
      <c r="E369" s="386">
        <v>40000</v>
      </c>
      <c r="F369" s="386">
        <v>6190611</v>
      </c>
    </row>
    <row r="370" spans="1:6" ht="19.5" customHeight="1">
      <c r="A370" s="368">
        <v>367</v>
      </c>
      <c r="B370" s="361" t="s">
        <v>912</v>
      </c>
      <c r="C370" s="383" t="s">
        <v>1713</v>
      </c>
      <c r="D370" s="384">
        <v>0</v>
      </c>
      <c r="E370" s="384">
        <v>177250</v>
      </c>
      <c r="F370" s="384">
        <v>6013361</v>
      </c>
    </row>
    <row r="371" spans="1:6" ht="19.5" customHeight="1">
      <c r="A371" s="373">
        <v>368</v>
      </c>
      <c r="B371" s="354" t="s">
        <v>913</v>
      </c>
      <c r="C371" s="385" t="s">
        <v>1714</v>
      </c>
      <c r="D371" s="386">
        <v>0</v>
      </c>
      <c r="E371" s="386">
        <v>152083</v>
      </c>
      <c r="F371" s="386">
        <v>5861278</v>
      </c>
    </row>
    <row r="372" spans="1:6" ht="19.5" customHeight="1">
      <c r="A372" s="368">
        <v>369</v>
      </c>
      <c r="B372" s="361" t="s">
        <v>914</v>
      </c>
      <c r="C372" s="383" t="s">
        <v>1715</v>
      </c>
      <c r="D372" s="384">
        <v>0</v>
      </c>
      <c r="E372" s="384">
        <v>625520</v>
      </c>
      <c r="F372" s="384">
        <v>5235758</v>
      </c>
    </row>
    <row r="373" spans="1:6" ht="19.5" customHeight="1">
      <c r="A373" s="373">
        <v>370</v>
      </c>
      <c r="B373" s="354" t="s">
        <v>914</v>
      </c>
      <c r="C373" s="385" t="s">
        <v>1716</v>
      </c>
      <c r="D373" s="386">
        <v>0</v>
      </c>
      <c r="E373" s="386">
        <v>-4575</v>
      </c>
      <c r="F373" s="386">
        <v>5240333</v>
      </c>
    </row>
    <row r="374" spans="1:6" ht="19.5" customHeight="1">
      <c r="A374" s="368">
        <v>371</v>
      </c>
      <c r="B374" s="361" t="s">
        <v>915</v>
      </c>
      <c r="C374" s="383" t="s">
        <v>1717</v>
      </c>
      <c r="D374" s="384">
        <v>0</v>
      </c>
      <c r="E374" s="384">
        <v>73030</v>
      </c>
      <c r="F374" s="384">
        <v>5167303</v>
      </c>
    </row>
    <row r="375" spans="1:6" ht="19.5" customHeight="1">
      <c r="A375" s="373">
        <v>372</v>
      </c>
      <c r="B375" s="354" t="s">
        <v>916</v>
      </c>
      <c r="C375" s="385" t="s">
        <v>1718</v>
      </c>
      <c r="D375" s="386">
        <v>0</v>
      </c>
      <c r="E375" s="386">
        <v>65520</v>
      </c>
      <c r="F375" s="386">
        <v>5101783</v>
      </c>
    </row>
    <row r="376" spans="1:6" ht="19.5" customHeight="1">
      <c r="A376" s="368">
        <v>373</v>
      </c>
      <c r="B376" s="361" t="s">
        <v>917</v>
      </c>
      <c r="C376" s="383" t="s">
        <v>1719</v>
      </c>
      <c r="D376" s="384">
        <v>0</v>
      </c>
      <c r="E376" s="384">
        <v>660000</v>
      </c>
      <c r="F376" s="384">
        <v>4441783</v>
      </c>
    </row>
    <row r="377" spans="1:6" ht="19.5" customHeight="1">
      <c r="A377" s="373">
        <v>374</v>
      </c>
      <c r="B377" s="354" t="s">
        <v>918</v>
      </c>
      <c r="C377" s="385" t="s">
        <v>1720</v>
      </c>
      <c r="D377" s="386">
        <v>0</v>
      </c>
      <c r="E377" s="386">
        <v>160000</v>
      </c>
      <c r="F377" s="386">
        <v>4281783</v>
      </c>
    </row>
    <row r="378" spans="1:6" ht="19.5" customHeight="1">
      <c r="A378" s="368">
        <v>375</v>
      </c>
      <c r="B378" s="361" t="s">
        <v>919</v>
      </c>
      <c r="C378" s="383" t="s">
        <v>1721</v>
      </c>
      <c r="D378" s="384">
        <v>0</v>
      </c>
      <c r="E378" s="384">
        <v>50000</v>
      </c>
      <c r="F378" s="384">
        <v>4231783</v>
      </c>
    </row>
    <row r="379" spans="1:6" ht="19.5" customHeight="1">
      <c r="A379" s="373">
        <v>376</v>
      </c>
      <c r="B379" s="354" t="s">
        <v>920</v>
      </c>
      <c r="C379" s="385" t="s">
        <v>1722</v>
      </c>
      <c r="D379" s="386">
        <v>0</v>
      </c>
      <c r="E379" s="386">
        <v>34000</v>
      </c>
      <c r="F379" s="386">
        <v>4197783</v>
      </c>
    </row>
    <row r="380" spans="1:6" ht="19.5" customHeight="1">
      <c r="A380" s="368">
        <v>377</v>
      </c>
      <c r="B380" s="361" t="s">
        <v>1723</v>
      </c>
      <c r="C380" s="383" t="s">
        <v>1724</v>
      </c>
      <c r="D380" s="384">
        <v>0</v>
      </c>
      <c r="E380" s="384">
        <v>1992870</v>
      </c>
      <c r="F380" s="384">
        <v>2204913</v>
      </c>
    </row>
    <row r="381" spans="1:6" ht="19.5" customHeight="1">
      <c r="A381" s="373">
        <v>378</v>
      </c>
      <c r="B381" s="354" t="s">
        <v>1725</v>
      </c>
      <c r="C381" s="385" t="s">
        <v>1724</v>
      </c>
      <c r="D381" s="386">
        <v>0</v>
      </c>
      <c r="E381" s="386">
        <v>705187</v>
      </c>
      <c r="F381" s="386">
        <v>1499726</v>
      </c>
    </row>
    <row r="382" spans="1:6" ht="19.5" customHeight="1">
      <c r="A382" s="368">
        <v>379</v>
      </c>
      <c r="B382" s="361" t="s">
        <v>1726</v>
      </c>
      <c r="C382" s="383" t="s">
        <v>1727</v>
      </c>
      <c r="D382" s="384">
        <v>0</v>
      </c>
      <c r="E382" s="384">
        <v>8000</v>
      </c>
      <c r="F382" s="384">
        <v>1491726</v>
      </c>
    </row>
    <row r="383" spans="1:6" ht="19.5" customHeight="1">
      <c r="A383" s="373">
        <v>380</v>
      </c>
      <c r="B383" s="354" t="s">
        <v>921</v>
      </c>
      <c r="C383" s="385" t="s">
        <v>234</v>
      </c>
      <c r="D383" s="386">
        <v>2658</v>
      </c>
      <c r="E383" s="386">
        <v>0</v>
      </c>
      <c r="F383" s="386">
        <v>1494384</v>
      </c>
    </row>
    <row r="384" spans="1:6" ht="19.5" customHeight="1">
      <c r="A384" s="368">
        <v>381</v>
      </c>
      <c r="B384" s="361" t="s">
        <v>922</v>
      </c>
      <c r="C384" s="383" t="s">
        <v>234</v>
      </c>
      <c r="D384" s="384">
        <v>3702</v>
      </c>
      <c r="E384" s="384">
        <v>0</v>
      </c>
      <c r="F384" s="384">
        <v>1498086</v>
      </c>
    </row>
    <row r="385" spans="1:6" ht="19.5" customHeight="1">
      <c r="A385" s="373">
        <v>382</v>
      </c>
      <c r="B385" s="354" t="s">
        <v>923</v>
      </c>
      <c r="C385" s="385" t="s">
        <v>234</v>
      </c>
      <c r="D385" s="386">
        <v>4</v>
      </c>
      <c r="E385" s="386">
        <v>0</v>
      </c>
      <c r="F385" s="386">
        <v>1498090</v>
      </c>
    </row>
    <row r="386" spans="1:6" ht="19.5" customHeight="1">
      <c r="A386" s="368">
        <v>383</v>
      </c>
      <c r="B386" s="361" t="s">
        <v>926</v>
      </c>
      <c r="C386" s="383" t="s">
        <v>1728</v>
      </c>
      <c r="D386" s="384">
        <v>0</v>
      </c>
      <c r="E386" s="384">
        <v>161870</v>
      </c>
      <c r="F386" s="384">
        <v>1336220</v>
      </c>
    </row>
    <row r="387" spans="1:6" ht="19.5" customHeight="1">
      <c r="A387" s="373">
        <v>384</v>
      </c>
      <c r="B387" s="354" t="s">
        <v>1729</v>
      </c>
      <c r="C387" s="385" t="s">
        <v>1730</v>
      </c>
      <c r="D387" s="386">
        <v>0</v>
      </c>
      <c r="E387" s="386">
        <v>44000</v>
      </c>
      <c r="F387" s="386">
        <v>1292220</v>
      </c>
    </row>
    <row r="388" spans="1:6" ht="19.5" customHeight="1">
      <c r="A388" s="368">
        <v>385</v>
      </c>
      <c r="B388" s="361" t="s">
        <v>1731</v>
      </c>
      <c r="C388" s="383" t="s">
        <v>1732</v>
      </c>
      <c r="D388" s="384">
        <v>0</v>
      </c>
      <c r="E388" s="384">
        <v>21660</v>
      </c>
      <c r="F388" s="384">
        <v>1270560</v>
      </c>
    </row>
    <row r="389" spans="1:6" ht="19.5" customHeight="1">
      <c r="A389" s="373">
        <v>386</v>
      </c>
      <c r="B389" s="354" t="s">
        <v>1733</v>
      </c>
      <c r="C389" s="385" t="s">
        <v>1606</v>
      </c>
      <c r="D389" s="386">
        <v>0</v>
      </c>
      <c r="E389" s="386">
        <v>72350</v>
      </c>
      <c r="F389" s="386">
        <v>1198210</v>
      </c>
    </row>
    <row r="390" spans="1:6" ht="19.5" customHeight="1">
      <c r="A390" s="368">
        <v>387</v>
      </c>
      <c r="B390" s="361" t="s">
        <v>1734</v>
      </c>
      <c r="C390" s="383" t="s">
        <v>1735</v>
      </c>
      <c r="D390" s="384">
        <v>0</v>
      </c>
      <c r="E390" s="384">
        <v>53210</v>
      </c>
      <c r="F390" s="384">
        <v>1145000</v>
      </c>
    </row>
    <row r="391" spans="1:6" ht="19.5" customHeight="1">
      <c r="A391" s="373">
        <v>388</v>
      </c>
      <c r="B391" s="354" t="s">
        <v>1736</v>
      </c>
      <c r="C391" s="385" t="s">
        <v>1569</v>
      </c>
      <c r="D391" s="386">
        <v>0</v>
      </c>
      <c r="E391" s="386">
        <v>47000</v>
      </c>
      <c r="F391" s="386">
        <v>1098000</v>
      </c>
    </row>
    <row r="392" spans="1:6" ht="19.5" customHeight="1">
      <c r="A392" s="368">
        <v>389</v>
      </c>
      <c r="B392" s="361"/>
      <c r="C392" s="374" t="s">
        <v>567</v>
      </c>
      <c r="D392" s="387">
        <v>6364</v>
      </c>
      <c r="E392" s="387">
        <v>9856997</v>
      </c>
      <c r="F392" s="387">
        <v>-9850633</v>
      </c>
    </row>
    <row r="393" spans="1:6" ht="19.5" customHeight="1">
      <c r="A393" s="346"/>
      <c r="B393" s="346"/>
      <c r="C393" s="388" t="s">
        <v>929</v>
      </c>
      <c r="D393" s="389">
        <v>86659350</v>
      </c>
      <c r="E393" s="389">
        <v>85561350</v>
      </c>
      <c r="F393" s="389">
        <v>1098000</v>
      </c>
    </row>
  </sheetData>
  <mergeCells count="1">
    <mergeCell ref="A1:F1"/>
  </mergeCells>
  <phoneticPr fontId="3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789"/>
  <sheetViews>
    <sheetView tabSelected="1" workbookViewId="0">
      <selection activeCell="I10" sqref="I10"/>
    </sheetView>
  </sheetViews>
  <sheetFormatPr defaultRowHeight="13.5"/>
  <cols>
    <col min="1" max="1" width="8.21875" style="378" customWidth="1"/>
    <col min="2" max="2" width="25.21875" style="378" customWidth="1"/>
    <col min="3" max="3" width="10.44140625" style="378" customWidth="1"/>
    <col min="4" max="4" width="27.88671875" style="378" customWidth="1"/>
    <col min="5" max="5" width="17.88671875" style="378" customWidth="1"/>
    <col min="6" max="6" width="14.6640625" style="378" customWidth="1"/>
    <col min="7" max="7" width="16.5546875" style="378" customWidth="1"/>
    <col min="8" max="16384" width="8.88671875" style="378"/>
  </cols>
  <sheetData>
    <row r="1" spans="1:7" ht="35.25" customHeight="1">
      <c r="A1" s="684" t="s">
        <v>1737</v>
      </c>
      <c r="B1" s="684"/>
      <c r="C1" s="684"/>
      <c r="D1" s="684"/>
      <c r="E1" s="684"/>
      <c r="F1" s="684"/>
      <c r="G1" s="684"/>
    </row>
    <row r="2" spans="1:7" ht="14.25" customHeight="1">
      <c r="A2" s="408"/>
      <c r="B2" s="408"/>
      <c r="C2" s="408"/>
      <c r="D2" s="408"/>
      <c r="E2" s="408"/>
      <c r="F2" s="408"/>
      <c r="G2" s="408"/>
    </row>
    <row r="3" spans="1:7" ht="19.5" customHeight="1">
      <c r="A3" s="346" t="s">
        <v>270</v>
      </c>
      <c r="B3" s="346" t="s">
        <v>271</v>
      </c>
      <c r="C3" s="346" t="s">
        <v>272</v>
      </c>
      <c r="D3" s="346" t="s">
        <v>273</v>
      </c>
      <c r="E3" s="346" t="s">
        <v>274</v>
      </c>
      <c r="F3" s="346" t="s">
        <v>275</v>
      </c>
      <c r="G3" s="346" t="s">
        <v>276</v>
      </c>
    </row>
    <row r="4" spans="1:7" ht="19.5" customHeight="1">
      <c r="A4" s="347">
        <v>1</v>
      </c>
      <c r="B4" s="348"/>
      <c r="C4" s="349">
        <v>42005</v>
      </c>
      <c r="D4" s="350" t="s">
        <v>1251</v>
      </c>
      <c r="E4" s="352">
        <v>5</v>
      </c>
      <c r="F4" s="352">
        <v>0</v>
      </c>
      <c r="G4" s="353">
        <v>5</v>
      </c>
    </row>
    <row r="5" spans="1:7" ht="19.5" customHeight="1">
      <c r="A5" s="354">
        <v>2</v>
      </c>
      <c r="B5" s="355"/>
      <c r="C5" s="356">
        <v>42025</v>
      </c>
      <c r="D5" s="357" t="s">
        <v>1252</v>
      </c>
      <c r="E5" s="358">
        <v>9543250</v>
      </c>
      <c r="F5" s="359">
        <v>0</v>
      </c>
      <c r="G5" s="360">
        <v>9543255</v>
      </c>
    </row>
    <row r="6" spans="1:7" ht="19.5" customHeight="1">
      <c r="A6" s="361">
        <v>3</v>
      </c>
      <c r="B6" s="362"/>
      <c r="C6" s="363">
        <v>42025</v>
      </c>
      <c r="D6" s="364" t="s">
        <v>1254</v>
      </c>
      <c r="E6" s="365">
        <v>13917750</v>
      </c>
      <c r="F6" s="366">
        <v>0</v>
      </c>
      <c r="G6" s="367">
        <v>23461005</v>
      </c>
    </row>
    <row r="7" spans="1:7" ht="19.5" customHeight="1">
      <c r="A7" s="354">
        <v>4</v>
      </c>
      <c r="B7" s="355"/>
      <c r="C7" s="356">
        <v>42027</v>
      </c>
      <c r="D7" s="357" t="s">
        <v>1255</v>
      </c>
      <c r="E7" s="359">
        <v>0</v>
      </c>
      <c r="F7" s="358">
        <v>88300</v>
      </c>
      <c r="G7" s="360">
        <v>23372705</v>
      </c>
    </row>
    <row r="8" spans="1:7" ht="19.5" customHeight="1">
      <c r="A8" s="361">
        <v>5</v>
      </c>
      <c r="B8" s="362"/>
      <c r="C8" s="363">
        <v>42027</v>
      </c>
      <c r="D8" s="364" t="s">
        <v>1256</v>
      </c>
      <c r="E8" s="366">
        <v>0</v>
      </c>
      <c r="F8" s="365">
        <v>1573000</v>
      </c>
      <c r="G8" s="367">
        <v>21799705</v>
      </c>
    </row>
    <row r="9" spans="1:7" ht="19.5" customHeight="1">
      <c r="A9" s="354">
        <v>6</v>
      </c>
      <c r="B9" s="355"/>
      <c r="C9" s="356">
        <v>42027</v>
      </c>
      <c r="D9" s="357" t="s">
        <v>1257</v>
      </c>
      <c r="E9" s="359">
        <v>0</v>
      </c>
      <c r="F9" s="358">
        <v>163080</v>
      </c>
      <c r="G9" s="360">
        <v>21636625</v>
      </c>
    </row>
    <row r="10" spans="1:7" ht="19.5" customHeight="1">
      <c r="A10" s="361">
        <v>7</v>
      </c>
      <c r="B10" s="362"/>
      <c r="C10" s="363">
        <v>42027</v>
      </c>
      <c r="D10" s="364" t="s">
        <v>1258</v>
      </c>
      <c r="E10" s="366">
        <v>0</v>
      </c>
      <c r="F10" s="365">
        <v>142007</v>
      </c>
      <c r="G10" s="367">
        <v>21494618</v>
      </c>
    </row>
    <row r="11" spans="1:7" ht="19.5" customHeight="1">
      <c r="A11" s="354">
        <v>8</v>
      </c>
      <c r="B11" s="355"/>
      <c r="C11" s="356">
        <v>42027</v>
      </c>
      <c r="D11" s="357" t="s">
        <v>1259</v>
      </c>
      <c r="E11" s="359">
        <v>0</v>
      </c>
      <c r="F11" s="358">
        <v>1665000</v>
      </c>
      <c r="G11" s="360">
        <v>19829618</v>
      </c>
    </row>
    <row r="12" spans="1:7" ht="19.5" customHeight="1">
      <c r="A12" s="361">
        <v>9</v>
      </c>
      <c r="B12" s="362"/>
      <c r="C12" s="363">
        <v>42027</v>
      </c>
      <c r="D12" s="364" t="s">
        <v>1260</v>
      </c>
      <c r="E12" s="366">
        <v>0</v>
      </c>
      <c r="F12" s="365">
        <v>169000</v>
      </c>
      <c r="G12" s="367">
        <v>19660618</v>
      </c>
    </row>
    <row r="13" spans="1:7" ht="19.5" customHeight="1">
      <c r="A13" s="354">
        <v>10</v>
      </c>
      <c r="B13" s="355"/>
      <c r="C13" s="356">
        <v>42027</v>
      </c>
      <c r="D13" s="357" t="s">
        <v>1261</v>
      </c>
      <c r="E13" s="359">
        <v>0</v>
      </c>
      <c r="F13" s="358">
        <v>150313</v>
      </c>
      <c r="G13" s="360">
        <v>19510305</v>
      </c>
    </row>
    <row r="14" spans="1:7" ht="19.5" customHeight="1">
      <c r="A14" s="361">
        <v>11</v>
      </c>
      <c r="B14" s="362"/>
      <c r="C14" s="363">
        <v>42027</v>
      </c>
      <c r="D14" s="364" t="s">
        <v>1262</v>
      </c>
      <c r="E14" s="366">
        <v>0</v>
      </c>
      <c r="F14" s="365">
        <v>17500</v>
      </c>
      <c r="G14" s="367">
        <v>19492805</v>
      </c>
    </row>
    <row r="15" spans="1:7" ht="19.5" customHeight="1">
      <c r="A15" s="354">
        <v>12</v>
      </c>
      <c r="B15" s="355" t="s">
        <v>395</v>
      </c>
      <c r="C15" s="356">
        <v>42027</v>
      </c>
      <c r="D15" s="357" t="s">
        <v>1263</v>
      </c>
      <c r="E15" s="359">
        <v>0</v>
      </c>
      <c r="F15" s="358">
        <v>32500</v>
      </c>
      <c r="G15" s="360">
        <v>19460305</v>
      </c>
    </row>
    <row r="16" spans="1:7" ht="19.5" customHeight="1">
      <c r="A16" s="361">
        <v>13</v>
      </c>
      <c r="B16" s="362"/>
      <c r="C16" s="363">
        <v>42027</v>
      </c>
      <c r="D16" s="364" t="s">
        <v>1264</v>
      </c>
      <c r="E16" s="366">
        <v>0</v>
      </c>
      <c r="F16" s="365">
        <v>13500</v>
      </c>
      <c r="G16" s="367">
        <v>19446805</v>
      </c>
    </row>
    <row r="17" spans="1:7" ht="19.5" customHeight="1">
      <c r="A17" s="354">
        <v>14</v>
      </c>
      <c r="B17" s="355"/>
      <c r="C17" s="356">
        <v>42027</v>
      </c>
      <c r="D17" s="357" t="s">
        <v>1266</v>
      </c>
      <c r="E17" s="359">
        <v>0</v>
      </c>
      <c r="F17" s="358">
        <v>1430000</v>
      </c>
      <c r="G17" s="360">
        <v>18016805</v>
      </c>
    </row>
    <row r="18" spans="1:7" ht="19.5" customHeight="1">
      <c r="A18" s="361">
        <v>15</v>
      </c>
      <c r="B18" s="362"/>
      <c r="C18" s="363">
        <v>42027</v>
      </c>
      <c r="D18" s="364" t="s">
        <v>1268</v>
      </c>
      <c r="E18" s="366">
        <v>0</v>
      </c>
      <c r="F18" s="365">
        <v>10500</v>
      </c>
      <c r="G18" s="367">
        <v>18006305</v>
      </c>
    </row>
    <row r="19" spans="1:7" ht="19.5" customHeight="1">
      <c r="A19" s="354">
        <v>16</v>
      </c>
      <c r="B19" s="355"/>
      <c r="C19" s="356">
        <v>42027</v>
      </c>
      <c r="D19" s="357" t="s">
        <v>1270</v>
      </c>
      <c r="E19" s="359">
        <v>0</v>
      </c>
      <c r="F19" s="358">
        <v>120000</v>
      </c>
      <c r="G19" s="360">
        <v>17886305</v>
      </c>
    </row>
    <row r="20" spans="1:7" ht="19.5" customHeight="1">
      <c r="A20" s="361">
        <v>17</v>
      </c>
      <c r="B20" s="362"/>
      <c r="C20" s="363">
        <v>42030</v>
      </c>
      <c r="D20" s="364" t="s">
        <v>296</v>
      </c>
      <c r="E20" s="366">
        <v>0</v>
      </c>
      <c r="F20" s="365">
        <v>16460</v>
      </c>
      <c r="G20" s="367">
        <v>17869845</v>
      </c>
    </row>
    <row r="21" spans="1:7" ht="19.5" customHeight="1">
      <c r="A21" s="354">
        <v>18</v>
      </c>
      <c r="B21" s="355"/>
      <c r="C21" s="356">
        <v>42030</v>
      </c>
      <c r="D21" s="357" t="s">
        <v>1272</v>
      </c>
      <c r="E21" s="359">
        <v>0</v>
      </c>
      <c r="F21" s="358">
        <v>53210</v>
      </c>
      <c r="G21" s="360">
        <v>17816635</v>
      </c>
    </row>
    <row r="22" spans="1:7" ht="19.5" customHeight="1">
      <c r="A22" s="361">
        <v>19</v>
      </c>
      <c r="B22" s="362"/>
      <c r="C22" s="363">
        <v>42031</v>
      </c>
      <c r="D22" s="364" t="s">
        <v>1274</v>
      </c>
      <c r="E22" s="366">
        <v>0</v>
      </c>
      <c r="F22" s="365">
        <v>72359</v>
      </c>
      <c r="G22" s="367">
        <v>17744276</v>
      </c>
    </row>
    <row r="23" spans="1:7" ht="19.5" customHeight="1">
      <c r="A23" s="354">
        <v>20</v>
      </c>
      <c r="B23" s="355"/>
      <c r="C23" s="356">
        <v>42031</v>
      </c>
      <c r="D23" s="357" t="s">
        <v>1276</v>
      </c>
      <c r="E23" s="359">
        <v>0</v>
      </c>
      <c r="F23" s="358">
        <v>34300</v>
      </c>
      <c r="G23" s="360">
        <v>17709976</v>
      </c>
    </row>
    <row r="24" spans="1:7" ht="19.5" customHeight="1">
      <c r="A24" s="361">
        <v>21</v>
      </c>
      <c r="B24" s="362"/>
      <c r="C24" s="363">
        <v>42037</v>
      </c>
      <c r="D24" s="364" t="s">
        <v>1278</v>
      </c>
      <c r="E24" s="366">
        <v>0</v>
      </c>
      <c r="F24" s="365">
        <v>12890</v>
      </c>
      <c r="G24" s="367">
        <v>17697086</v>
      </c>
    </row>
    <row r="25" spans="1:7" ht="19.5" customHeight="1">
      <c r="A25" s="354">
        <v>22</v>
      </c>
      <c r="B25" s="355"/>
      <c r="C25" s="356">
        <v>42038</v>
      </c>
      <c r="D25" s="357" t="s">
        <v>1279</v>
      </c>
      <c r="E25" s="358">
        <v>390000</v>
      </c>
      <c r="F25" s="359">
        <v>0</v>
      </c>
      <c r="G25" s="360">
        <v>18087086</v>
      </c>
    </row>
    <row r="26" spans="1:7" ht="19.5" customHeight="1">
      <c r="A26" s="361">
        <v>23</v>
      </c>
      <c r="B26" s="362"/>
      <c r="C26" s="363">
        <v>42039</v>
      </c>
      <c r="D26" s="364" t="s">
        <v>1280</v>
      </c>
      <c r="E26" s="366">
        <v>0</v>
      </c>
      <c r="F26" s="365">
        <v>-143000</v>
      </c>
      <c r="G26" s="367">
        <v>18230086</v>
      </c>
    </row>
    <row r="27" spans="1:7" ht="19.5" customHeight="1">
      <c r="A27" s="354">
        <v>24</v>
      </c>
      <c r="B27" s="373"/>
      <c r="C27" s="356">
        <v>42039</v>
      </c>
      <c r="D27" s="357" t="s">
        <v>1270</v>
      </c>
      <c r="E27" s="359">
        <v>0</v>
      </c>
      <c r="F27" s="358">
        <v>-120000</v>
      </c>
      <c r="G27" s="360">
        <v>18350086</v>
      </c>
    </row>
    <row r="28" spans="1:7" ht="19.5" customHeight="1">
      <c r="A28" s="361">
        <v>25</v>
      </c>
      <c r="B28" s="362"/>
      <c r="C28" s="363">
        <v>42039</v>
      </c>
      <c r="D28" s="364" t="s">
        <v>1270</v>
      </c>
      <c r="E28" s="366">
        <v>0</v>
      </c>
      <c r="F28" s="365">
        <v>120000</v>
      </c>
      <c r="G28" s="367">
        <v>18230086</v>
      </c>
    </row>
    <row r="29" spans="1:7" ht="19.5" customHeight="1">
      <c r="A29" s="354">
        <v>26</v>
      </c>
      <c r="B29" s="355"/>
      <c r="C29" s="356">
        <v>42039</v>
      </c>
      <c r="D29" s="357" t="s">
        <v>1266</v>
      </c>
      <c r="E29" s="359">
        <v>0</v>
      </c>
      <c r="F29" s="358">
        <v>143000</v>
      </c>
      <c r="G29" s="360">
        <v>18087086</v>
      </c>
    </row>
    <row r="30" spans="1:7" ht="19.5" customHeight="1">
      <c r="A30" s="361">
        <v>27</v>
      </c>
      <c r="B30" s="362"/>
      <c r="C30" s="363">
        <v>42039</v>
      </c>
      <c r="D30" s="364" t="s">
        <v>1282</v>
      </c>
      <c r="E30" s="366">
        <v>0</v>
      </c>
      <c r="F30" s="365">
        <v>132000</v>
      </c>
      <c r="G30" s="367">
        <v>17955086</v>
      </c>
    </row>
    <row r="31" spans="1:7" ht="19.5" customHeight="1">
      <c r="A31" s="354">
        <v>28</v>
      </c>
      <c r="B31" s="355"/>
      <c r="C31" s="356">
        <v>42039</v>
      </c>
      <c r="D31" s="357" t="s">
        <v>1268</v>
      </c>
      <c r="E31" s="359">
        <v>0</v>
      </c>
      <c r="F31" s="358">
        <v>14000</v>
      </c>
      <c r="G31" s="360">
        <v>17941086</v>
      </c>
    </row>
    <row r="32" spans="1:7" ht="19.5" customHeight="1">
      <c r="A32" s="361">
        <v>29</v>
      </c>
      <c r="B32" s="362"/>
      <c r="C32" s="363">
        <v>42045</v>
      </c>
      <c r="D32" s="364" t="s">
        <v>1285</v>
      </c>
      <c r="E32" s="366">
        <v>0</v>
      </c>
      <c r="F32" s="365">
        <v>399400</v>
      </c>
      <c r="G32" s="367">
        <v>17541686</v>
      </c>
    </row>
    <row r="33" spans="1:7" ht="19.5" customHeight="1">
      <c r="A33" s="354">
        <v>30</v>
      </c>
      <c r="B33" s="355"/>
      <c r="C33" s="356">
        <v>42048</v>
      </c>
      <c r="D33" s="357" t="s">
        <v>1286</v>
      </c>
      <c r="E33" s="359">
        <v>0</v>
      </c>
      <c r="F33" s="358">
        <v>22000</v>
      </c>
      <c r="G33" s="360">
        <v>17519686</v>
      </c>
    </row>
    <row r="34" spans="1:7" ht="19.5" customHeight="1">
      <c r="A34" s="361">
        <v>31</v>
      </c>
      <c r="B34" s="362"/>
      <c r="C34" s="363">
        <v>42048</v>
      </c>
      <c r="D34" s="364" t="s">
        <v>1287</v>
      </c>
      <c r="E34" s="366">
        <v>0</v>
      </c>
      <c r="F34" s="365">
        <v>55000</v>
      </c>
      <c r="G34" s="367">
        <v>17464686</v>
      </c>
    </row>
    <row r="35" spans="1:7" ht="19.5" customHeight="1">
      <c r="A35" s="354">
        <v>32</v>
      </c>
      <c r="B35" s="355"/>
      <c r="C35" s="356">
        <v>42048</v>
      </c>
      <c r="D35" s="357" t="s">
        <v>1288</v>
      </c>
      <c r="E35" s="359">
        <v>0</v>
      </c>
      <c r="F35" s="358">
        <v>832500</v>
      </c>
      <c r="G35" s="360">
        <v>16632186</v>
      </c>
    </row>
    <row r="36" spans="1:7" ht="19.5" customHeight="1">
      <c r="A36" s="361">
        <v>33</v>
      </c>
      <c r="B36" s="362"/>
      <c r="C36" s="363">
        <v>42048</v>
      </c>
      <c r="D36" s="364" t="s">
        <v>1289</v>
      </c>
      <c r="E36" s="366">
        <v>0</v>
      </c>
      <c r="F36" s="365">
        <v>786500</v>
      </c>
      <c r="G36" s="367">
        <v>15845686</v>
      </c>
    </row>
    <row r="37" spans="1:7" ht="19.5" customHeight="1">
      <c r="A37" s="354">
        <v>34</v>
      </c>
      <c r="B37" s="355"/>
      <c r="C37" s="356">
        <v>42048</v>
      </c>
      <c r="D37" s="357" t="s">
        <v>1290</v>
      </c>
      <c r="E37" s="359">
        <v>0</v>
      </c>
      <c r="F37" s="358">
        <v>77000</v>
      </c>
      <c r="G37" s="360">
        <v>15768686</v>
      </c>
    </row>
    <row r="38" spans="1:7" ht="19.5" customHeight="1">
      <c r="A38" s="361">
        <v>35</v>
      </c>
      <c r="B38" s="362"/>
      <c r="C38" s="363">
        <v>42048</v>
      </c>
      <c r="D38" s="364" t="s">
        <v>1292</v>
      </c>
      <c r="E38" s="366">
        <v>0</v>
      </c>
      <c r="F38" s="365">
        <v>61000</v>
      </c>
      <c r="G38" s="367">
        <v>15707686</v>
      </c>
    </row>
    <row r="39" spans="1:7" ht="19.5" customHeight="1">
      <c r="A39" s="354">
        <v>36</v>
      </c>
      <c r="B39" s="355" t="s">
        <v>395</v>
      </c>
      <c r="C39" s="356">
        <v>42051</v>
      </c>
      <c r="D39" s="357" t="s">
        <v>1294</v>
      </c>
      <c r="E39" s="359">
        <v>0</v>
      </c>
      <c r="F39" s="358">
        <v>132000</v>
      </c>
      <c r="G39" s="360">
        <v>15575686</v>
      </c>
    </row>
    <row r="40" spans="1:7" ht="19.5" customHeight="1">
      <c r="A40" s="361">
        <v>37</v>
      </c>
      <c r="B40" s="362"/>
      <c r="C40" s="363">
        <v>42058</v>
      </c>
      <c r="D40" s="364" t="s">
        <v>1296</v>
      </c>
      <c r="E40" s="366">
        <v>0</v>
      </c>
      <c r="F40" s="365">
        <v>48570</v>
      </c>
      <c r="G40" s="367">
        <v>15527116</v>
      </c>
    </row>
    <row r="41" spans="1:7" ht="19.5" customHeight="1">
      <c r="A41" s="354">
        <v>38</v>
      </c>
      <c r="B41" s="355"/>
      <c r="C41" s="356">
        <v>42060</v>
      </c>
      <c r="D41" s="357" t="s">
        <v>1297</v>
      </c>
      <c r="E41" s="359">
        <v>0</v>
      </c>
      <c r="F41" s="358">
        <v>20100</v>
      </c>
      <c r="G41" s="360">
        <v>15507016</v>
      </c>
    </row>
    <row r="42" spans="1:7" ht="19.5" customHeight="1">
      <c r="A42" s="361">
        <v>39</v>
      </c>
      <c r="B42" s="362"/>
      <c r="C42" s="363">
        <v>42060</v>
      </c>
      <c r="D42" s="364" t="s">
        <v>1278</v>
      </c>
      <c r="E42" s="366">
        <v>0</v>
      </c>
      <c r="F42" s="365">
        <v>2700</v>
      </c>
      <c r="G42" s="367">
        <v>15504316</v>
      </c>
    </row>
    <row r="43" spans="1:7" ht="19.5" customHeight="1">
      <c r="A43" s="354">
        <v>40</v>
      </c>
      <c r="B43" s="355"/>
      <c r="C43" s="356">
        <v>42060</v>
      </c>
      <c r="D43" s="357" t="s">
        <v>1298</v>
      </c>
      <c r="E43" s="359">
        <v>0</v>
      </c>
      <c r="F43" s="358">
        <v>13120</v>
      </c>
      <c r="G43" s="360">
        <v>15491196</v>
      </c>
    </row>
    <row r="44" spans="1:7" ht="19.5" customHeight="1">
      <c r="A44" s="361">
        <v>41</v>
      </c>
      <c r="B44" s="362"/>
      <c r="C44" s="363">
        <v>42060</v>
      </c>
      <c r="D44" s="364" t="s">
        <v>1299</v>
      </c>
      <c r="E44" s="366">
        <v>0</v>
      </c>
      <c r="F44" s="365">
        <v>34300</v>
      </c>
      <c r="G44" s="367">
        <v>15456896</v>
      </c>
    </row>
    <row r="45" spans="1:7" ht="19.5" customHeight="1">
      <c r="A45" s="354">
        <v>42</v>
      </c>
      <c r="B45" s="355"/>
      <c r="C45" s="356">
        <v>42060</v>
      </c>
      <c r="D45" s="357" t="s">
        <v>1256</v>
      </c>
      <c r="E45" s="359">
        <v>0</v>
      </c>
      <c r="F45" s="358">
        <v>1573000</v>
      </c>
      <c r="G45" s="360">
        <v>13883896</v>
      </c>
    </row>
    <row r="46" spans="1:7" ht="19.5" customHeight="1">
      <c r="A46" s="361">
        <v>43</v>
      </c>
      <c r="B46" s="362"/>
      <c r="C46" s="363">
        <v>42060</v>
      </c>
      <c r="D46" s="364" t="s">
        <v>1300</v>
      </c>
      <c r="E46" s="366">
        <v>0</v>
      </c>
      <c r="F46" s="365">
        <v>164520</v>
      </c>
      <c r="G46" s="367">
        <v>13719376</v>
      </c>
    </row>
    <row r="47" spans="1:7" ht="19.5" customHeight="1">
      <c r="A47" s="354">
        <v>44</v>
      </c>
      <c r="B47" s="355"/>
      <c r="C47" s="356">
        <v>42060</v>
      </c>
      <c r="D47" s="357" t="s">
        <v>1301</v>
      </c>
      <c r="E47" s="359">
        <v>0</v>
      </c>
      <c r="F47" s="358">
        <v>142007</v>
      </c>
      <c r="G47" s="360">
        <v>13577369</v>
      </c>
    </row>
    <row r="48" spans="1:7" ht="19.5" customHeight="1">
      <c r="A48" s="361">
        <v>45</v>
      </c>
      <c r="B48" s="362"/>
      <c r="C48" s="363">
        <v>42060</v>
      </c>
      <c r="D48" s="364" t="s">
        <v>1302</v>
      </c>
      <c r="E48" s="366">
        <v>0</v>
      </c>
      <c r="F48" s="365">
        <v>1665000</v>
      </c>
      <c r="G48" s="367">
        <v>11912369</v>
      </c>
    </row>
    <row r="49" spans="1:7" ht="19.5" customHeight="1">
      <c r="A49" s="354">
        <v>46</v>
      </c>
      <c r="B49" s="355"/>
      <c r="C49" s="356">
        <v>42060</v>
      </c>
      <c r="D49" s="357" t="s">
        <v>1303</v>
      </c>
      <c r="E49" s="359">
        <v>0</v>
      </c>
      <c r="F49" s="358">
        <v>170530</v>
      </c>
      <c r="G49" s="360">
        <v>11741839</v>
      </c>
    </row>
    <row r="50" spans="1:7" ht="19.5" customHeight="1">
      <c r="A50" s="361">
        <v>47</v>
      </c>
      <c r="B50" s="362"/>
      <c r="C50" s="363">
        <v>42060</v>
      </c>
      <c r="D50" s="364" t="s">
        <v>1304</v>
      </c>
      <c r="E50" s="366">
        <v>0</v>
      </c>
      <c r="F50" s="365">
        <v>150313</v>
      </c>
      <c r="G50" s="367">
        <v>11591526</v>
      </c>
    </row>
    <row r="51" spans="1:7" ht="19.5" customHeight="1">
      <c r="A51" s="354">
        <v>48</v>
      </c>
      <c r="B51" s="355"/>
      <c r="C51" s="356">
        <v>42060</v>
      </c>
      <c r="D51" s="357" t="s">
        <v>1306</v>
      </c>
      <c r="E51" s="359">
        <v>0</v>
      </c>
      <c r="F51" s="358">
        <v>15000</v>
      </c>
      <c r="G51" s="360">
        <v>11576526</v>
      </c>
    </row>
    <row r="52" spans="1:7" ht="19.5" customHeight="1">
      <c r="A52" s="361">
        <v>49</v>
      </c>
      <c r="B52" s="362"/>
      <c r="C52" s="363">
        <v>42060</v>
      </c>
      <c r="D52" s="364" t="s">
        <v>1308</v>
      </c>
      <c r="E52" s="366">
        <v>0</v>
      </c>
      <c r="F52" s="365">
        <v>32500</v>
      </c>
      <c r="G52" s="367">
        <v>11544026</v>
      </c>
    </row>
    <row r="53" spans="1:7" ht="19.5" customHeight="1">
      <c r="A53" s="354">
        <v>50</v>
      </c>
      <c r="B53" s="373"/>
      <c r="C53" s="356">
        <v>42060</v>
      </c>
      <c r="D53" s="357" t="s">
        <v>1310</v>
      </c>
      <c r="E53" s="359">
        <v>0</v>
      </c>
      <c r="F53" s="358">
        <v>53210</v>
      </c>
      <c r="G53" s="360">
        <v>11490816</v>
      </c>
    </row>
    <row r="54" spans="1:7" ht="19.5" customHeight="1">
      <c r="A54" s="361">
        <v>51</v>
      </c>
      <c r="B54" s="362"/>
      <c r="C54" s="363">
        <v>42062</v>
      </c>
      <c r="D54" s="364" t="s">
        <v>1311</v>
      </c>
      <c r="E54" s="366">
        <v>0</v>
      </c>
      <c r="F54" s="365">
        <v>1287000</v>
      </c>
      <c r="G54" s="367">
        <v>10203816</v>
      </c>
    </row>
    <row r="55" spans="1:7" ht="19.5" customHeight="1">
      <c r="A55" s="354">
        <v>52</v>
      </c>
      <c r="B55" s="355"/>
      <c r="C55" s="356">
        <v>42062</v>
      </c>
      <c r="D55" s="357" t="s">
        <v>1312</v>
      </c>
      <c r="E55" s="359">
        <v>0</v>
      </c>
      <c r="F55" s="358">
        <v>143000</v>
      </c>
      <c r="G55" s="360">
        <v>10060816</v>
      </c>
    </row>
    <row r="56" spans="1:7" ht="19.5" customHeight="1">
      <c r="A56" s="361">
        <v>53</v>
      </c>
      <c r="B56" s="362"/>
      <c r="C56" s="363">
        <v>42062</v>
      </c>
      <c r="D56" s="364" t="s">
        <v>299</v>
      </c>
      <c r="E56" s="365">
        <v>100000</v>
      </c>
      <c r="F56" s="366">
        <v>0</v>
      </c>
      <c r="G56" s="367">
        <v>10160816</v>
      </c>
    </row>
    <row r="57" spans="1:7" ht="19.5" customHeight="1">
      <c r="A57" s="354">
        <v>54</v>
      </c>
      <c r="B57" s="355"/>
      <c r="C57" s="356">
        <v>42067</v>
      </c>
      <c r="D57" s="357" t="s">
        <v>1294</v>
      </c>
      <c r="E57" s="359">
        <v>0</v>
      </c>
      <c r="F57" s="358">
        <v>50000</v>
      </c>
      <c r="G57" s="360">
        <v>10110816</v>
      </c>
    </row>
    <row r="58" spans="1:7" ht="19.5" customHeight="1">
      <c r="A58" s="361">
        <v>55</v>
      </c>
      <c r="B58" s="362"/>
      <c r="C58" s="363">
        <v>42073</v>
      </c>
      <c r="D58" s="364" t="s">
        <v>1313</v>
      </c>
      <c r="E58" s="366">
        <v>0</v>
      </c>
      <c r="F58" s="365">
        <v>193830</v>
      </c>
      <c r="G58" s="367">
        <v>9916986</v>
      </c>
    </row>
    <row r="59" spans="1:7" ht="19.5" customHeight="1">
      <c r="A59" s="354">
        <v>56</v>
      </c>
      <c r="B59" s="355"/>
      <c r="C59" s="356">
        <v>42074</v>
      </c>
      <c r="D59" s="357" t="s">
        <v>1314</v>
      </c>
      <c r="E59" s="359">
        <v>0</v>
      </c>
      <c r="F59" s="358">
        <v>55000</v>
      </c>
      <c r="G59" s="360">
        <v>9861986</v>
      </c>
    </row>
    <row r="60" spans="1:7" ht="19.5" customHeight="1">
      <c r="A60" s="361">
        <v>57</v>
      </c>
      <c r="B60" s="362"/>
      <c r="C60" s="363">
        <v>42080</v>
      </c>
      <c r="D60" s="364" t="s">
        <v>1315</v>
      </c>
      <c r="E60" s="366">
        <v>0</v>
      </c>
      <c r="F60" s="365">
        <v>70000</v>
      </c>
      <c r="G60" s="367">
        <v>9791986</v>
      </c>
    </row>
    <row r="61" spans="1:7" ht="19.5" customHeight="1">
      <c r="A61" s="354">
        <v>58</v>
      </c>
      <c r="B61" s="355"/>
      <c r="C61" s="356">
        <v>42080</v>
      </c>
      <c r="D61" s="357" t="s">
        <v>1316</v>
      </c>
      <c r="E61" s="359">
        <v>0</v>
      </c>
      <c r="F61" s="358">
        <v>61000</v>
      </c>
      <c r="G61" s="360">
        <v>9730986</v>
      </c>
    </row>
    <row r="62" spans="1:7" ht="19.5" customHeight="1">
      <c r="A62" s="361">
        <v>59</v>
      </c>
      <c r="B62" s="362"/>
      <c r="C62" s="363">
        <v>42080</v>
      </c>
      <c r="D62" s="364" t="s">
        <v>1317</v>
      </c>
      <c r="E62" s="366">
        <v>0</v>
      </c>
      <c r="F62" s="365">
        <v>15600</v>
      </c>
      <c r="G62" s="367">
        <v>9715386</v>
      </c>
    </row>
    <row r="63" spans="1:7" ht="19.5" customHeight="1">
      <c r="A63" s="354">
        <v>60</v>
      </c>
      <c r="B63" s="355"/>
      <c r="C63" s="356">
        <v>42080</v>
      </c>
      <c r="D63" s="357" t="s">
        <v>1319</v>
      </c>
      <c r="E63" s="359">
        <v>0</v>
      </c>
      <c r="F63" s="358">
        <v>45500</v>
      </c>
      <c r="G63" s="360">
        <v>9669886</v>
      </c>
    </row>
    <row r="64" spans="1:7" ht="19.5" customHeight="1">
      <c r="A64" s="361">
        <v>61</v>
      </c>
      <c r="B64" s="362"/>
      <c r="C64" s="363">
        <v>42081</v>
      </c>
      <c r="D64" s="364" t="s">
        <v>1321</v>
      </c>
      <c r="E64" s="366">
        <v>0</v>
      </c>
      <c r="F64" s="365">
        <v>44240</v>
      </c>
      <c r="G64" s="367">
        <v>9625646</v>
      </c>
    </row>
    <row r="65" spans="1:7" ht="19.5" customHeight="1">
      <c r="A65" s="354">
        <v>62</v>
      </c>
      <c r="B65" s="355" t="s">
        <v>395</v>
      </c>
      <c r="C65" s="356">
        <v>42088</v>
      </c>
      <c r="D65" s="357" t="s">
        <v>1322</v>
      </c>
      <c r="E65" s="359">
        <v>0</v>
      </c>
      <c r="F65" s="358">
        <v>-12890</v>
      </c>
      <c r="G65" s="360">
        <v>9638536</v>
      </c>
    </row>
    <row r="66" spans="1:7" ht="19.5" customHeight="1">
      <c r="A66" s="361">
        <v>63</v>
      </c>
      <c r="B66" s="362"/>
      <c r="C66" s="363">
        <v>42088</v>
      </c>
      <c r="D66" s="364" t="s">
        <v>1322</v>
      </c>
      <c r="E66" s="366">
        <v>0</v>
      </c>
      <c r="F66" s="365">
        <v>-2700</v>
      </c>
      <c r="G66" s="367">
        <v>9641236</v>
      </c>
    </row>
    <row r="67" spans="1:7" ht="19.5" customHeight="1">
      <c r="A67" s="354">
        <v>64</v>
      </c>
      <c r="B67" s="355"/>
      <c r="C67" s="356">
        <v>42088</v>
      </c>
      <c r="D67" s="357" t="s">
        <v>1278</v>
      </c>
      <c r="E67" s="359">
        <v>0</v>
      </c>
      <c r="F67" s="358">
        <v>12890</v>
      </c>
      <c r="G67" s="360">
        <v>9628346</v>
      </c>
    </row>
    <row r="68" spans="1:7" ht="19.5" customHeight="1">
      <c r="A68" s="361">
        <v>65</v>
      </c>
      <c r="B68" s="362"/>
      <c r="C68" s="363">
        <v>42088</v>
      </c>
      <c r="D68" s="364" t="s">
        <v>1278</v>
      </c>
      <c r="E68" s="366">
        <v>0</v>
      </c>
      <c r="F68" s="365">
        <v>2700</v>
      </c>
      <c r="G68" s="367">
        <v>9625646</v>
      </c>
    </row>
    <row r="69" spans="1:7" ht="19.5" customHeight="1">
      <c r="A69" s="354">
        <v>66</v>
      </c>
      <c r="B69" s="355"/>
      <c r="C69" s="356">
        <v>42088</v>
      </c>
      <c r="D69" s="357" t="s">
        <v>1323</v>
      </c>
      <c r="E69" s="359">
        <v>0</v>
      </c>
      <c r="F69" s="358">
        <v>55000</v>
      </c>
      <c r="G69" s="360">
        <v>9570646</v>
      </c>
    </row>
    <row r="70" spans="1:7" ht="19.5" customHeight="1">
      <c r="A70" s="361">
        <v>67</v>
      </c>
      <c r="B70" s="362"/>
      <c r="C70" s="363">
        <v>42088</v>
      </c>
      <c r="D70" s="364" t="s">
        <v>1324</v>
      </c>
      <c r="E70" s="366">
        <v>0</v>
      </c>
      <c r="F70" s="365">
        <v>16500</v>
      </c>
      <c r="G70" s="367">
        <v>9554146</v>
      </c>
    </row>
    <row r="71" spans="1:7" ht="19.5" customHeight="1">
      <c r="A71" s="354">
        <v>68</v>
      </c>
      <c r="B71" s="355"/>
      <c r="C71" s="356">
        <v>42088</v>
      </c>
      <c r="D71" s="357" t="s">
        <v>1325</v>
      </c>
      <c r="E71" s="359">
        <v>0</v>
      </c>
      <c r="F71" s="358">
        <v>1665000</v>
      </c>
      <c r="G71" s="360">
        <v>7889146</v>
      </c>
    </row>
    <row r="72" spans="1:7" ht="19.5" customHeight="1">
      <c r="A72" s="361">
        <v>69</v>
      </c>
      <c r="B72" s="362"/>
      <c r="C72" s="363">
        <v>42088</v>
      </c>
      <c r="D72" s="364" t="s">
        <v>1326</v>
      </c>
      <c r="E72" s="366">
        <v>0</v>
      </c>
      <c r="F72" s="365">
        <v>169770</v>
      </c>
      <c r="G72" s="367">
        <v>7719376</v>
      </c>
    </row>
    <row r="73" spans="1:7" ht="19.5" customHeight="1">
      <c r="A73" s="354">
        <v>70</v>
      </c>
      <c r="B73" s="355"/>
      <c r="C73" s="356">
        <v>42088</v>
      </c>
      <c r="D73" s="357" t="s">
        <v>1327</v>
      </c>
      <c r="E73" s="359">
        <v>0</v>
      </c>
      <c r="F73" s="358">
        <v>150313</v>
      </c>
      <c r="G73" s="360">
        <v>7569063</v>
      </c>
    </row>
    <row r="74" spans="1:7" ht="19.5" customHeight="1">
      <c r="A74" s="361">
        <v>71</v>
      </c>
      <c r="B74" s="362"/>
      <c r="C74" s="363">
        <v>42088</v>
      </c>
      <c r="D74" s="364" t="s">
        <v>1328</v>
      </c>
      <c r="E74" s="366">
        <v>0</v>
      </c>
      <c r="F74" s="365">
        <v>1287000</v>
      </c>
      <c r="G74" s="367">
        <v>6282063</v>
      </c>
    </row>
    <row r="75" spans="1:7" ht="19.5" customHeight="1">
      <c r="A75" s="354">
        <v>72</v>
      </c>
      <c r="B75" s="355"/>
      <c r="C75" s="356">
        <v>42088</v>
      </c>
      <c r="D75" s="357" t="s">
        <v>299</v>
      </c>
      <c r="E75" s="358">
        <v>100000</v>
      </c>
      <c r="F75" s="359">
        <v>0</v>
      </c>
      <c r="G75" s="360">
        <v>6382063</v>
      </c>
    </row>
    <row r="76" spans="1:7" ht="19.5" customHeight="1">
      <c r="A76" s="361">
        <v>73</v>
      </c>
      <c r="B76" s="362"/>
      <c r="C76" s="363">
        <v>42088</v>
      </c>
      <c r="D76" s="364" t="s">
        <v>1328</v>
      </c>
      <c r="E76" s="366">
        <v>0</v>
      </c>
      <c r="F76" s="365">
        <v>143000</v>
      </c>
      <c r="G76" s="367">
        <v>6239063</v>
      </c>
    </row>
    <row r="77" spans="1:7" ht="19.5" customHeight="1">
      <c r="A77" s="354">
        <v>74</v>
      </c>
      <c r="B77" s="355"/>
      <c r="C77" s="356">
        <v>42088</v>
      </c>
      <c r="D77" s="357" t="s">
        <v>1330</v>
      </c>
      <c r="E77" s="359">
        <v>0</v>
      </c>
      <c r="F77" s="358">
        <v>17500</v>
      </c>
      <c r="G77" s="360">
        <v>6221563</v>
      </c>
    </row>
    <row r="78" spans="1:7" ht="19.5" customHeight="1">
      <c r="A78" s="361">
        <v>75</v>
      </c>
      <c r="B78" s="362"/>
      <c r="C78" s="363">
        <v>42088</v>
      </c>
      <c r="D78" s="364" t="s">
        <v>1332</v>
      </c>
      <c r="E78" s="366">
        <v>0</v>
      </c>
      <c r="F78" s="365">
        <v>32500</v>
      </c>
      <c r="G78" s="367">
        <v>6189063</v>
      </c>
    </row>
    <row r="79" spans="1:7" ht="19.5" customHeight="1">
      <c r="A79" s="354">
        <v>76</v>
      </c>
      <c r="B79" s="373"/>
      <c r="C79" s="356">
        <v>42088</v>
      </c>
      <c r="D79" s="357" t="s">
        <v>1334</v>
      </c>
      <c r="E79" s="359">
        <v>0</v>
      </c>
      <c r="F79" s="358">
        <v>8210</v>
      </c>
      <c r="G79" s="360">
        <v>6180853</v>
      </c>
    </row>
    <row r="80" spans="1:7" ht="19.5" customHeight="1">
      <c r="A80" s="361">
        <v>77</v>
      </c>
      <c r="B80" s="362"/>
      <c r="C80" s="363">
        <v>42088</v>
      </c>
      <c r="D80" s="364" t="s">
        <v>1336</v>
      </c>
      <c r="E80" s="366">
        <v>0</v>
      </c>
      <c r="F80" s="365">
        <v>34650</v>
      </c>
      <c r="G80" s="367">
        <v>6146203</v>
      </c>
    </row>
    <row r="81" spans="1:7" ht="19.5" customHeight="1">
      <c r="A81" s="354">
        <v>78</v>
      </c>
      <c r="B81" s="355"/>
      <c r="C81" s="356">
        <v>42088</v>
      </c>
      <c r="D81" s="357" t="s">
        <v>1338</v>
      </c>
      <c r="E81" s="359">
        <v>0</v>
      </c>
      <c r="F81" s="358">
        <v>1573000</v>
      </c>
      <c r="G81" s="360">
        <v>4573203</v>
      </c>
    </row>
    <row r="82" spans="1:7" ht="19.5" customHeight="1">
      <c r="A82" s="361">
        <v>79</v>
      </c>
      <c r="B82" s="362"/>
      <c r="C82" s="363">
        <v>42088</v>
      </c>
      <c r="D82" s="364" t="s">
        <v>1340</v>
      </c>
      <c r="E82" s="366">
        <v>0</v>
      </c>
      <c r="F82" s="365">
        <v>163800</v>
      </c>
      <c r="G82" s="367">
        <v>4409403</v>
      </c>
    </row>
    <row r="83" spans="1:7" ht="19.5" customHeight="1">
      <c r="A83" s="354">
        <v>80</v>
      </c>
      <c r="B83" s="355"/>
      <c r="C83" s="356">
        <v>42088</v>
      </c>
      <c r="D83" s="357" t="s">
        <v>1342</v>
      </c>
      <c r="E83" s="359">
        <v>0</v>
      </c>
      <c r="F83" s="358">
        <v>142007</v>
      </c>
      <c r="G83" s="360">
        <v>4267396</v>
      </c>
    </row>
    <row r="84" spans="1:7" ht="19.5" customHeight="1">
      <c r="A84" s="361">
        <v>81</v>
      </c>
      <c r="B84" s="362"/>
      <c r="C84" s="363">
        <v>42088</v>
      </c>
      <c r="D84" s="364" t="s">
        <v>1278</v>
      </c>
      <c r="E84" s="366">
        <v>0</v>
      </c>
      <c r="F84" s="365">
        <v>2700</v>
      </c>
      <c r="G84" s="367">
        <v>4264696</v>
      </c>
    </row>
    <row r="85" spans="1:7" ht="19.5" customHeight="1">
      <c r="A85" s="354">
        <v>82</v>
      </c>
      <c r="B85" s="355"/>
      <c r="C85" s="356">
        <v>42088</v>
      </c>
      <c r="D85" s="357" t="s">
        <v>1345</v>
      </c>
      <c r="E85" s="359">
        <v>0</v>
      </c>
      <c r="F85" s="358">
        <v>53210</v>
      </c>
      <c r="G85" s="360">
        <v>4211486</v>
      </c>
    </row>
    <row r="86" spans="1:7" ht="19.5" customHeight="1">
      <c r="A86" s="361">
        <v>83</v>
      </c>
      <c r="B86" s="362"/>
      <c r="C86" s="363">
        <v>42097</v>
      </c>
      <c r="D86" s="364" t="s">
        <v>1346</v>
      </c>
      <c r="E86" s="366">
        <v>0</v>
      </c>
      <c r="F86" s="365">
        <v>219000</v>
      </c>
      <c r="G86" s="367">
        <v>3992486</v>
      </c>
    </row>
    <row r="87" spans="1:7" ht="19.5" customHeight="1">
      <c r="A87" s="354">
        <v>84</v>
      </c>
      <c r="B87" s="355"/>
      <c r="C87" s="356">
        <v>42097</v>
      </c>
      <c r="D87" s="357" t="s">
        <v>1348</v>
      </c>
      <c r="E87" s="359">
        <v>0</v>
      </c>
      <c r="F87" s="358">
        <v>6200</v>
      </c>
      <c r="G87" s="360">
        <v>3986286</v>
      </c>
    </row>
    <row r="88" spans="1:7" ht="19.5" customHeight="1">
      <c r="A88" s="361">
        <v>85</v>
      </c>
      <c r="B88" s="362"/>
      <c r="C88" s="363">
        <v>42104</v>
      </c>
      <c r="D88" s="364" t="s">
        <v>1349</v>
      </c>
      <c r="E88" s="366">
        <v>0</v>
      </c>
      <c r="F88" s="365">
        <v>175110</v>
      </c>
      <c r="G88" s="367">
        <v>3811176</v>
      </c>
    </row>
    <row r="89" spans="1:7" ht="19.5" customHeight="1">
      <c r="A89" s="354">
        <v>86</v>
      </c>
      <c r="B89" s="355"/>
      <c r="C89" s="356">
        <v>42107</v>
      </c>
      <c r="D89" s="357" t="s">
        <v>1350</v>
      </c>
      <c r="E89" s="359">
        <v>0</v>
      </c>
      <c r="F89" s="358">
        <v>55000</v>
      </c>
      <c r="G89" s="360">
        <v>3756176</v>
      </c>
    </row>
    <row r="90" spans="1:7" ht="19.5" customHeight="1">
      <c r="A90" s="361">
        <v>87</v>
      </c>
      <c r="B90" s="362"/>
      <c r="C90" s="363">
        <v>42108</v>
      </c>
      <c r="D90" s="364" t="s">
        <v>1352</v>
      </c>
      <c r="E90" s="365">
        <v>12947250</v>
      </c>
      <c r="F90" s="366">
        <v>0</v>
      </c>
      <c r="G90" s="367">
        <v>16703426</v>
      </c>
    </row>
    <row r="91" spans="1:7" ht="19.5" customHeight="1">
      <c r="A91" s="354">
        <v>88</v>
      </c>
      <c r="B91" s="355" t="s">
        <v>395</v>
      </c>
      <c r="C91" s="356">
        <v>42108</v>
      </c>
      <c r="D91" s="357" t="s">
        <v>1354</v>
      </c>
      <c r="E91" s="358">
        <v>8006750</v>
      </c>
      <c r="F91" s="359">
        <v>0</v>
      </c>
      <c r="G91" s="360">
        <v>24710176</v>
      </c>
    </row>
    <row r="92" spans="1:7" ht="19.5" customHeight="1">
      <c r="A92" s="361">
        <v>89</v>
      </c>
      <c r="B92" s="362"/>
      <c r="C92" s="363">
        <v>42115</v>
      </c>
      <c r="D92" s="364" t="s">
        <v>1356</v>
      </c>
      <c r="E92" s="366">
        <v>0</v>
      </c>
      <c r="F92" s="365">
        <v>43860</v>
      </c>
      <c r="G92" s="367">
        <v>24666316</v>
      </c>
    </row>
    <row r="93" spans="1:7" ht="19.5" customHeight="1">
      <c r="A93" s="354">
        <v>90</v>
      </c>
      <c r="B93" s="355"/>
      <c r="C93" s="356">
        <v>42115</v>
      </c>
      <c r="D93" s="357" t="s">
        <v>1358</v>
      </c>
      <c r="E93" s="359">
        <v>0</v>
      </c>
      <c r="F93" s="358">
        <v>68120</v>
      </c>
      <c r="G93" s="360">
        <v>24598196</v>
      </c>
    </row>
    <row r="94" spans="1:7" ht="19.5" customHeight="1">
      <c r="A94" s="361">
        <v>91</v>
      </c>
      <c r="B94" s="362"/>
      <c r="C94" s="363">
        <v>42118</v>
      </c>
      <c r="D94" s="364" t="s">
        <v>1359</v>
      </c>
      <c r="E94" s="366">
        <v>0</v>
      </c>
      <c r="F94" s="365">
        <v>990000</v>
      </c>
      <c r="G94" s="367">
        <v>23608196</v>
      </c>
    </row>
    <row r="95" spans="1:7" ht="19.5" customHeight="1">
      <c r="A95" s="354">
        <v>92</v>
      </c>
      <c r="B95" s="355"/>
      <c r="C95" s="356">
        <v>42118</v>
      </c>
      <c r="D95" s="357" t="s">
        <v>1360</v>
      </c>
      <c r="E95" s="359">
        <v>0</v>
      </c>
      <c r="F95" s="358">
        <v>14470</v>
      </c>
      <c r="G95" s="360">
        <v>23593726</v>
      </c>
    </row>
    <row r="96" spans="1:7" ht="19.5" customHeight="1">
      <c r="A96" s="361">
        <v>93</v>
      </c>
      <c r="B96" s="362"/>
      <c r="C96" s="363">
        <v>42118</v>
      </c>
      <c r="D96" s="364" t="s">
        <v>1361</v>
      </c>
      <c r="E96" s="366">
        <v>0</v>
      </c>
      <c r="F96" s="365">
        <v>32500</v>
      </c>
      <c r="G96" s="367">
        <v>23561226</v>
      </c>
    </row>
    <row r="97" spans="1:7" ht="19.5" customHeight="1">
      <c r="A97" s="354">
        <v>94</v>
      </c>
      <c r="B97" s="355"/>
      <c r="C97" s="356">
        <v>42118</v>
      </c>
      <c r="D97" s="357" t="s">
        <v>1362</v>
      </c>
      <c r="E97" s="359">
        <v>0</v>
      </c>
      <c r="F97" s="358">
        <v>15000</v>
      </c>
      <c r="G97" s="360">
        <v>23546226</v>
      </c>
    </row>
    <row r="98" spans="1:7" ht="19.5" customHeight="1">
      <c r="A98" s="361">
        <v>95</v>
      </c>
      <c r="B98" s="362"/>
      <c r="C98" s="363">
        <v>42118</v>
      </c>
      <c r="D98" s="364" t="s">
        <v>1363</v>
      </c>
      <c r="E98" s="366">
        <v>0</v>
      </c>
      <c r="F98" s="365">
        <v>1420290</v>
      </c>
      <c r="G98" s="367">
        <v>22125936</v>
      </c>
    </row>
    <row r="99" spans="1:7" ht="19.5" customHeight="1">
      <c r="A99" s="354">
        <v>96</v>
      </c>
      <c r="B99" s="355"/>
      <c r="C99" s="356">
        <v>42118</v>
      </c>
      <c r="D99" s="357" t="s">
        <v>1364</v>
      </c>
      <c r="E99" s="359">
        <v>0</v>
      </c>
      <c r="F99" s="358">
        <v>146400</v>
      </c>
      <c r="G99" s="360">
        <v>21979536</v>
      </c>
    </row>
    <row r="100" spans="1:7" ht="19.5" customHeight="1">
      <c r="A100" s="361">
        <v>97</v>
      </c>
      <c r="B100" s="362"/>
      <c r="C100" s="363">
        <v>42118</v>
      </c>
      <c r="D100" s="364" t="s">
        <v>1366</v>
      </c>
      <c r="E100" s="366">
        <v>0</v>
      </c>
      <c r="F100" s="365">
        <v>163520</v>
      </c>
      <c r="G100" s="367">
        <v>21816016</v>
      </c>
    </row>
    <row r="101" spans="1:7" ht="19.5" customHeight="1">
      <c r="A101" s="354">
        <v>98</v>
      </c>
      <c r="B101" s="355"/>
      <c r="C101" s="356">
        <v>42118</v>
      </c>
      <c r="D101" s="357" t="s">
        <v>1367</v>
      </c>
      <c r="E101" s="359">
        <v>0</v>
      </c>
      <c r="F101" s="358">
        <v>141791</v>
      </c>
      <c r="G101" s="360">
        <v>21674225</v>
      </c>
    </row>
    <row r="102" spans="1:7" ht="19.5" customHeight="1">
      <c r="A102" s="361">
        <v>99</v>
      </c>
      <c r="B102" s="362"/>
      <c r="C102" s="363">
        <v>42118</v>
      </c>
      <c r="D102" s="364" t="s">
        <v>1368</v>
      </c>
      <c r="E102" s="366">
        <v>0</v>
      </c>
      <c r="F102" s="365">
        <v>1512250</v>
      </c>
      <c r="G102" s="367">
        <v>20161975</v>
      </c>
    </row>
    <row r="103" spans="1:7" ht="19.5" customHeight="1">
      <c r="A103" s="354">
        <v>100</v>
      </c>
      <c r="B103" s="355"/>
      <c r="C103" s="356">
        <v>42118</v>
      </c>
      <c r="D103" s="357" t="s">
        <v>1369</v>
      </c>
      <c r="E103" s="359">
        <v>0</v>
      </c>
      <c r="F103" s="358">
        <v>150030</v>
      </c>
      <c r="G103" s="360">
        <v>20011945</v>
      </c>
    </row>
    <row r="104" spans="1:7" ht="19.5" customHeight="1">
      <c r="A104" s="361">
        <v>101</v>
      </c>
      <c r="B104" s="362"/>
      <c r="C104" s="363">
        <v>42118</v>
      </c>
      <c r="D104" s="364" t="s">
        <v>1370</v>
      </c>
      <c r="E104" s="366">
        <v>0</v>
      </c>
      <c r="F104" s="365">
        <v>169500</v>
      </c>
      <c r="G104" s="367">
        <v>19842445</v>
      </c>
    </row>
    <row r="105" spans="1:7" ht="19.5" customHeight="1">
      <c r="A105" s="354">
        <v>102</v>
      </c>
      <c r="B105" s="373"/>
      <c r="C105" s="356">
        <v>42118</v>
      </c>
      <c r="D105" s="357" t="s">
        <v>1371</v>
      </c>
      <c r="E105" s="359">
        <v>0</v>
      </c>
      <c r="F105" s="358">
        <v>150049</v>
      </c>
      <c r="G105" s="360">
        <v>19692396</v>
      </c>
    </row>
    <row r="106" spans="1:7" ht="19.5" customHeight="1">
      <c r="A106" s="361">
        <v>103</v>
      </c>
      <c r="B106" s="362"/>
      <c r="C106" s="363">
        <v>42118</v>
      </c>
      <c r="D106" s="364" t="s">
        <v>1372</v>
      </c>
      <c r="E106" s="366">
        <v>0</v>
      </c>
      <c r="F106" s="365">
        <v>9040</v>
      </c>
      <c r="G106" s="367">
        <v>19683356</v>
      </c>
    </row>
    <row r="107" spans="1:7" ht="19.5" customHeight="1">
      <c r="A107" s="354">
        <v>104</v>
      </c>
      <c r="B107" s="355"/>
      <c r="C107" s="356">
        <v>42118</v>
      </c>
      <c r="D107" s="357" t="s">
        <v>1373</v>
      </c>
      <c r="E107" s="359">
        <v>0</v>
      </c>
      <c r="F107" s="358">
        <v>2690</v>
      </c>
      <c r="G107" s="360">
        <v>19680666</v>
      </c>
    </row>
    <row r="108" spans="1:7" ht="19.5" customHeight="1">
      <c r="A108" s="361">
        <v>105</v>
      </c>
      <c r="B108" s="362"/>
      <c r="C108" s="363">
        <v>42118</v>
      </c>
      <c r="D108" s="364" t="s">
        <v>1375</v>
      </c>
      <c r="E108" s="366">
        <v>0</v>
      </c>
      <c r="F108" s="365">
        <v>40000</v>
      </c>
      <c r="G108" s="367">
        <v>19640666</v>
      </c>
    </row>
    <row r="109" spans="1:7" ht="19.5" customHeight="1">
      <c r="A109" s="354">
        <v>106</v>
      </c>
      <c r="B109" s="355"/>
      <c r="C109" s="356">
        <v>42118</v>
      </c>
      <c r="D109" s="357" t="s">
        <v>1377</v>
      </c>
      <c r="E109" s="358">
        <v>200000</v>
      </c>
      <c r="F109" s="359">
        <v>0</v>
      </c>
      <c r="G109" s="360">
        <v>19840666</v>
      </c>
    </row>
    <row r="110" spans="1:7" ht="19.5" customHeight="1">
      <c r="A110" s="361">
        <v>107</v>
      </c>
      <c r="B110" s="362"/>
      <c r="C110" s="363">
        <v>42118</v>
      </c>
      <c r="D110" s="364" t="s">
        <v>1379</v>
      </c>
      <c r="E110" s="366">
        <v>0</v>
      </c>
      <c r="F110" s="365">
        <v>1287000</v>
      </c>
      <c r="G110" s="367">
        <v>18553666</v>
      </c>
    </row>
    <row r="111" spans="1:7" ht="19.5" customHeight="1">
      <c r="A111" s="354">
        <v>108</v>
      </c>
      <c r="B111" s="355"/>
      <c r="C111" s="356">
        <v>42118</v>
      </c>
      <c r="D111" s="357" t="s">
        <v>1379</v>
      </c>
      <c r="E111" s="359">
        <v>0</v>
      </c>
      <c r="F111" s="358">
        <v>143000</v>
      </c>
      <c r="G111" s="360">
        <v>18410666</v>
      </c>
    </row>
    <row r="112" spans="1:7" ht="19.5" customHeight="1">
      <c r="A112" s="361">
        <v>109</v>
      </c>
      <c r="B112" s="362"/>
      <c r="C112" s="363">
        <v>42121</v>
      </c>
      <c r="D112" s="364" t="s">
        <v>1381</v>
      </c>
      <c r="E112" s="366">
        <v>0</v>
      </c>
      <c r="F112" s="365">
        <v>53210</v>
      </c>
      <c r="G112" s="367">
        <v>18357456</v>
      </c>
    </row>
    <row r="113" spans="1:7" ht="19.5" customHeight="1">
      <c r="A113" s="354">
        <v>110</v>
      </c>
      <c r="B113" s="355"/>
      <c r="C113" s="356">
        <v>42135</v>
      </c>
      <c r="D113" s="357" t="s">
        <v>1382</v>
      </c>
      <c r="E113" s="359">
        <v>0</v>
      </c>
      <c r="F113" s="358">
        <v>167710</v>
      </c>
      <c r="G113" s="360">
        <v>18189746</v>
      </c>
    </row>
    <row r="114" spans="1:7" ht="19.5" customHeight="1">
      <c r="A114" s="361">
        <v>111</v>
      </c>
      <c r="B114" s="362"/>
      <c r="C114" s="363">
        <v>42135</v>
      </c>
      <c r="D114" s="364" t="s">
        <v>1384</v>
      </c>
      <c r="E114" s="366">
        <v>0</v>
      </c>
      <c r="F114" s="365">
        <v>55000</v>
      </c>
      <c r="G114" s="367">
        <v>18134746</v>
      </c>
    </row>
    <row r="115" spans="1:7" ht="19.5" customHeight="1">
      <c r="A115" s="354">
        <v>112</v>
      </c>
      <c r="B115" s="355"/>
      <c r="C115" s="356">
        <v>42138</v>
      </c>
      <c r="D115" s="357" t="s">
        <v>1386</v>
      </c>
      <c r="E115" s="359">
        <v>0</v>
      </c>
      <c r="F115" s="358">
        <v>62000</v>
      </c>
      <c r="G115" s="360">
        <v>18072746</v>
      </c>
    </row>
    <row r="116" spans="1:7" ht="19.5" customHeight="1">
      <c r="A116" s="361">
        <v>113</v>
      </c>
      <c r="B116" s="362"/>
      <c r="C116" s="363">
        <v>42138</v>
      </c>
      <c r="D116" s="364" t="s">
        <v>1388</v>
      </c>
      <c r="E116" s="366">
        <v>0</v>
      </c>
      <c r="F116" s="365">
        <v>25500</v>
      </c>
      <c r="G116" s="367">
        <v>18047246</v>
      </c>
    </row>
    <row r="117" spans="1:7" ht="19.5" customHeight="1">
      <c r="A117" s="354">
        <v>114</v>
      </c>
      <c r="B117" s="355" t="s">
        <v>395</v>
      </c>
      <c r="C117" s="356">
        <v>42138</v>
      </c>
      <c r="D117" s="357" t="s">
        <v>1390</v>
      </c>
      <c r="E117" s="359">
        <v>0</v>
      </c>
      <c r="F117" s="358">
        <v>137000</v>
      </c>
      <c r="G117" s="360">
        <v>17910246</v>
      </c>
    </row>
    <row r="118" spans="1:7" ht="19.5" customHeight="1">
      <c r="A118" s="361">
        <v>115</v>
      </c>
      <c r="B118" s="362"/>
      <c r="C118" s="363">
        <v>42143</v>
      </c>
      <c r="D118" s="364" t="s">
        <v>1392</v>
      </c>
      <c r="E118" s="366">
        <v>0</v>
      </c>
      <c r="F118" s="365">
        <v>44000</v>
      </c>
      <c r="G118" s="367">
        <v>17866246</v>
      </c>
    </row>
    <row r="119" spans="1:7" ht="19.5" customHeight="1">
      <c r="A119" s="354">
        <v>116</v>
      </c>
      <c r="B119" s="355"/>
      <c r="C119" s="356">
        <v>42143</v>
      </c>
      <c r="D119" s="357" t="s">
        <v>1394</v>
      </c>
      <c r="E119" s="359">
        <v>0</v>
      </c>
      <c r="F119" s="358">
        <v>40080</v>
      </c>
      <c r="G119" s="360">
        <v>17826166</v>
      </c>
    </row>
    <row r="120" spans="1:7" ht="19.5" customHeight="1">
      <c r="A120" s="361">
        <v>117</v>
      </c>
      <c r="B120" s="362"/>
      <c r="C120" s="363">
        <v>42146</v>
      </c>
      <c r="D120" s="364" t="s">
        <v>1395</v>
      </c>
      <c r="E120" s="366">
        <v>0</v>
      </c>
      <c r="F120" s="365">
        <v>146262</v>
      </c>
      <c r="G120" s="367">
        <v>17679904</v>
      </c>
    </row>
    <row r="121" spans="1:7" ht="19.5" customHeight="1">
      <c r="A121" s="354">
        <v>118</v>
      </c>
      <c r="B121" s="355"/>
      <c r="C121" s="356">
        <v>42146</v>
      </c>
      <c r="D121" s="357" t="s">
        <v>1396</v>
      </c>
      <c r="E121" s="359">
        <v>0</v>
      </c>
      <c r="F121" s="358">
        <v>1287000</v>
      </c>
      <c r="G121" s="360">
        <v>16392904</v>
      </c>
    </row>
    <row r="122" spans="1:7" ht="19.5" customHeight="1">
      <c r="A122" s="361">
        <v>119</v>
      </c>
      <c r="B122" s="362"/>
      <c r="C122" s="363">
        <v>42146</v>
      </c>
      <c r="D122" s="364" t="s">
        <v>1397</v>
      </c>
      <c r="E122" s="366">
        <v>0</v>
      </c>
      <c r="F122" s="365">
        <v>17500</v>
      </c>
      <c r="G122" s="367">
        <v>16375404</v>
      </c>
    </row>
    <row r="123" spans="1:7" ht="19.5" customHeight="1">
      <c r="A123" s="354">
        <v>120</v>
      </c>
      <c r="B123" s="355"/>
      <c r="C123" s="356">
        <v>42146</v>
      </c>
      <c r="D123" s="357" t="s">
        <v>1398</v>
      </c>
      <c r="E123" s="359">
        <v>0</v>
      </c>
      <c r="F123" s="358">
        <v>32500</v>
      </c>
      <c r="G123" s="360">
        <v>16342904</v>
      </c>
    </row>
    <row r="124" spans="1:7" ht="19.5" customHeight="1">
      <c r="A124" s="361">
        <v>121</v>
      </c>
      <c r="B124" s="362"/>
      <c r="C124" s="363">
        <v>42146</v>
      </c>
      <c r="D124" s="364" t="s">
        <v>1399</v>
      </c>
      <c r="E124" s="366">
        <v>0</v>
      </c>
      <c r="F124" s="365">
        <v>1460930</v>
      </c>
      <c r="G124" s="367">
        <v>14881974</v>
      </c>
    </row>
    <row r="125" spans="1:7" ht="19.5" customHeight="1">
      <c r="A125" s="354">
        <v>122</v>
      </c>
      <c r="B125" s="355"/>
      <c r="C125" s="356">
        <v>42146</v>
      </c>
      <c r="D125" s="357" t="s">
        <v>1400</v>
      </c>
      <c r="E125" s="359">
        <v>0</v>
      </c>
      <c r="F125" s="358">
        <v>194470</v>
      </c>
      <c r="G125" s="360">
        <v>14687504</v>
      </c>
    </row>
    <row r="126" spans="1:7" ht="19.5" customHeight="1">
      <c r="A126" s="361">
        <v>123</v>
      </c>
      <c r="B126" s="362"/>
      <c r="C126" s="363">
        <v>42146</v>
      </c>
      <c r="D126" s="364" t="s">
        <v>1401</v>
      </c>
      <c r="E126" s="366">
        <v>0</v>
      </c>
      <c r="F126" s="365">
        <v>192150</v>
      </c>
      <c r="G126" s="367">
        <v>14495354</v>
      </c>
    </row>
    <row r="127" spans="1:7" ht="19.5" customHeight="1">
      <c r="A127" s="354">
        <v>124</v>
      </c>
      <c r="B127" s="355"/>
      <c r="C127" s="356">
        <v>42146</v>
      </c>
      <c r="D127" s="357" t="s">
        <v>1402</v>
      </c>
      <c r="E127" s="359">
        <v>0</v>
      </c>
      <c r="F127" s="358">
        <v>1397635</v>
      </c>
      <c r="G127" s="360">
        <v>13097719</v>
      </c>
    </row>
    <row r="128" spans="1:7" ht="19.5" customHeight="1">
      <c r="A128" s="361">
        <v>125</v>
      </c>
      <c r="B128" s="362"/>
      <c r="C128" s="363">
        <v>42146</v>
      </c>
      <c r="D128" s="364" t="s">
        <v>1403</v>
      </c>
      <c r="E128" s="366">
        <v>0</v>
      </c>
      <c r="F128" s="365">
        <v>166215</v>
      </c>
      <c r="G128" s="367">
        <v>12931504</v>
      </c>
    </row>
    <row r="129" spans="1:7" ht="19.5" customHeight="1">
      <c r="A129" s="354">
        <v>126</v>
      </c>
      <c r="B129" s="355"/>
      <c r="C129" s="356">
        <v>42146</v>
      </c>
      <c r="D129" s="357" t="s">
        <v>1404</v>
      </c>
      <c r="E129" s="359">
        <v>0</v>
      </c>
      <c r="F129" s="358">
        <v>167730</v>
      </c>
      <c r="G129" s="360">
        <v>12763774</v>
      </c>
    </row>
    <row r="130" spans="1:7" ht="19.5" customHeight="1">
      <c r="A130" s="361">
        <v>127</v>
      </c>
      <c r="B130" s="362"/>
      <c r="C130" s="363">
        <v>42146</v>
      </c>
      <c r="D130" s="364" t="s">
        <v>1405</v>
      </c>
      <c r="E130" s="366">
        <v>0</v>
      </c>
      <c r="F130" s="365">
        <v>138088</v>
      </c>
      <c r="G130" s="367">
        <v>12625686</v>
      </c>
    </row>
    <row r="131" spans="1:7" ht="19.5" customHeight="1">
      <c r="A131" s="354">
        <v>128</v>
      </c>
      <c r="B131" s="373"/>
      <c r="C131" s="356">
        <v>42150</v>
      </c>
      <c r="D131" s="357" t="s">
        <v>1407</v>
      </c>
      <c r="E131" s="359">
        <v>0</v>
      </c>
      <c r="F131" s="358">
        <v>6460</v>
      </c>
      <c r="G131" s="360">
        <v>12619226</v>
      </c>
    </row>
    <row r="132" spans="1:7" ht="19.5" customHeight="1">
      <c r="A132" s="361">
        <v>129</v>
      </c>
      <c r="B132" s="362"/>
      <c r="C132" s="363">
        <v>42150</v>
      </c>
      <c r="D132" s="364" t="s">
        <v>1409</v>
      </c>
      <c r="E132" s="366">
        <v>0</v>
      </c>
      <c r="F132" s="365">
        <v>53210</v>
      </c>
      <c r="G132" s="367">
        <v>12566016</v>
      </c>
    </row>
    <row r="133" spans="1:7" ht="19.5" customHeight="1">
      <c r="A133" s="354">
        <v>130</v>
      </c>
      <c r="B133" s="355"/>
      <c r="C133" s="356">
        <v>42151</v>
      </c>
      <c r="D133" s="357" t="s">
        <v>1410</v>
      </c>
      <c r="E133" s="359">
        <v>0</v>
      </c>
      <c r="F133" s="358">
        <v>143000</v>
      </c>
      <c r="G133" s="360">
        <v>12423016</v>
      </c>
    </row>
    <row r="134" spans="1:7" ht="19.5" customHeight="1">
      <c r="A134" s="361">
        <v>131</v>
      </c>
      <c r="B134" s="362"/>
      <c r="C134" s="363">
        <v>42151</v>
      </c>
      <c r="D134" s="364" t="s">
        <v>1412</v>
      </c>
      <c r="E134" s="365">
        <v>130000</v>
      </c>
      <c r="F134" s="366">
        <v>0</v>
      </c>
      <c r="G134" s="367">
        <v>12553016</v>
      </c>
    </row>
    <row r="135" spans="1:7" ht="19.5" customHeight="1">
      <c r="A135" s="354">
        <v>132</v>
      </c>
      <c r="B135" s="355"/>
      <c r="C135" s="356">
        <v>42164</v>
      </c>
      <c r="D135" s="357" t="s">
        <v>1414</v>
      </c>
      <c r="E135" s="359">
        <v>0</v>
      </c>
      <c r="F135" s="358">
        <v>7200</v>
      </c>
      <c r="G135" s="360">
        <v>12545816</v>
      </c>
    </row>
    <row r="136" spans="1:7" ht="19.5" customHeight="1">
      <c r="A136" s="361">
        <v>133</v>
      </c>
      <c r="B136" s="362"/>
      <c r="C136" s="363">
        <v>42165</v>
      </c>
      <c r="D136" s="364" t="s">
        <v>1415</v>
      </c>
      <c r="E136" s="366">
        <v>0</v>
      </c>
      <c r="F136" s="365">
        <v>171220</v>
      </c>
      <c r="G136" s="367">
        <v>12374596</v>
      </c>
    </row>
    <row r="137" spans="1:7" ht="19.5" customHeight="1">
      <c r="A137" s="354">
        <v>134</v>
      </c>
      <c r="B137" s="355"/>
      <c r="C137" s="356">
        <v>42166</v>
      </c>
      <c r="D137" s="357" t="s">
        <v>1416</v>
      </c>
      <c r="E137" s="359">
        <v>0</v>
      </c>
      <c r="F137" s="358">
        <v>55000</v>
      </c>
      <c r="G137" s="360">
        <v>12319596</v>
      </c>
    </row>
    <row r="138" spans="1:7" ht="19.5" customHeight="1">
      <c r="A138" s="361">
        <v>135</v>
      </c>
      <c r="B138" s="362"/>
      <c r="C138" s="363">
        <v>42171</v>
      </c>
      <c r="D138" s="364" t="s">
        <v>1418</v>
      </c>
      <c r="E138" s="366">
        <v>0</v>
      </c>
      <c r="F138" s="365">
        <v>661520</v>
      </c>
      <c r="G138" s="367">
        <v>11658076</v>
      </c>
    </row>
    <row r="139" spans="1:7" ht="19.5" customHeight="1">
      <c r="A139" s="354">
        <v>136</v>
      </c>
      <c r="B139" s="355"/>
      <c r="C139" s="356">
        <v>42171</v>
      </c>
      <c r="D139" s="357" t="s">
        <v>1420</v>
      </c>
      <c r="E139" s="359">
        <v>0</v>
      </c>
      <c r="F139" s="358">
        <v>48500</v>
      </c>
      <c r="G139" s="360">
        <v>11609576</v>
      </c>
    </row>
    <row r="140" spans="1:7" ht="19.5" customHeight="1">
      <c r="A140" s="361">
        <v>137</v>
      </c>
      <c r="B140" s="362"/>
      <c r="C140" s="363">
        <v>42171</v>
      </c>
      <c r="D140" s="364" t="s">
        <v>1422</v>
      </c>
      <c r="E140" s="366">
        <v>0</v>
      </c>
      <c r="F140" s="365">
        <v>36570</v>
      </c>
      <c r="G140" s="367">
        <v>11573006</v>
      </c>
    </row>
    <row r="141" spans="1:7" ht="19.5" customHeight="1">
      <c r="A141" s="354">
        <v>138</v>
      </c>
      <c r="B141" s="355" t="s">
        <v>395</v>
      </c>
      <c r="C141" s="356">
        <v>42171</v>
      </c>
      <c r="D141" s="357" t="s">
        <v>1424</v>
      </c>
      <c r="E141" s="359">
        <v>0</v>
      </c>
      <c r="F141" s="358">
        <v>44000</v>
      </c>
      <c r="G141" s="360">
        <v>11529006</v>
      </c>
    </row>
    <row r="142" spans="1:7" ht="19.5" customHeight="1">
      <c r="A142" s="361">
        <v>139</v>
      </c>
      <c r="B142" s="362"/>
      <c r="C142" s="363">
        <v>42171</v>
      </c>
      <c r="D142" s="364" t="s">
        <v>1426</v>
      </c>
      <c r="E142" s="366">
        <v>0</v>
      </c>
      <c r="F142" s="365">
        <v>9620</v>
      </c>
      <c r="G142" s="367">
        <v>11519386</v>
      </c>
    </row>
    <row r="143" spans="1:7" ht="19.5" customHeight="1">
      <c r="A143" s="354">
        <v>140</v>
      </c>
      <c r="B143" s="355"/>
      <c r="C143" s="356">
        <v>42174</v>
      </c>
      <c r="D143" s="357" t="s">
        <v>1428</v>
      </c>
      <c r="E143" s="359">
        <v>0</v>
      </c>
      <c r="F143" s="358">
        <v>27070</v>
      </c>
      <c r="G143" s="360">
        <v>11492316</v>
      </c>
    </row>
    <row r="144" spans="1:7" ht="19.5" customHeight="1">
      <c r="A144" s="361">
        <v>141</v>
      </c>
      <c r="B144" s="362"/>
      <c r="C144" s="363">
        <v>42180</v>
      </c>
      <c r="D144" s="364" t="s">
        <v>1429</v>
      </c>
      <c r="E144" s="366">
        <v>0</v>
      </c>
      <c r="F144" s="365">
        <v>15000</v>
      </c>
      <c r="G144" s="367">
        <v>11477316</v>
      </c>
    </row>
    <row r="145" spans="1:7" ht="19.5" customHeight="1">
      <c r="A145" s="354">
        <v>142</v>
      </c>
      <c r="B145" s="355"/>
      <c r="C145" s="356">
        <v>42180</v>
      </c>
      <c r="D145" s="357" t="s">
        <v>1430</v>
      </c>
      <c r="E145" s="359">
        <v>0</v>
      </c>
      <c r="F145" s="358">
        <v>32500</v>
      </c>
      <c r="G145" s="360">
        <v>11444816</v>
      </c>
    </row>
    <row r="146" spans="1:7" ht="19.5" customHeight="1">
      <c r="A146" s="361">
        <v>143</v>
      </c>
      <c r="B146" s="362"/>
      <c r="C146" s="363">
        <v>42180</v>
      </c>
      <c r="D146" s="364" t="s">
        <v>1431</v>
      </c>
      <c r="E146" s="366">
        <v>0</v>
      </c>
      <c r="F146" s="365">
        <v>1421840</v>
      </c>
      <c r="G146" s="367">
        <v>10022976</v>
      </c>
    </row>
    <row r="147" spans="1:7" ht="19.5" customHeight="1">
      <c r="A147" s="354">
        <v>144</v>
      </c>
      <c r="B147" s="355"/>
      <c r="C147" s="356">
        <v>42180</v>
      </c>
      <c r="D147" s="357" t="s">
        <v>1432</v>
      </c>
      <c r="E147" s="359">
        <v>0</v>
      </c>
      <c r="F147" s="358">
        <v>142010</v>
      </c>
      <c r="G147" s="360">
        <v>9880966</v>
      </c>
    </row>
    <row r="148" spans="1:7" ht="19.5" customHeight="1">
      <c r="A148" s="361">
        <v>145</v>
      </c>
      <c r="B148" s="362"/>
      <c r="C148" s="363">
        <v>42180</v>
      </c>
      <c r="D148" s="364" t="s">
        <v>1433</v>
      </c>
      <c r="E148" s="366">
        <v>0</v>
      </c>
      <c r="F148" s="365">
        <v>164530</v>
      </c>
      <c r="G148" s="367">
        <v>9716436</v>
      </c>
    </row>
    <row r="149" spans="1:7" ht="19.5" customHeight="1">
      <c r="A149" s="354">
        <v>146</v>
      </c>
      <c r="B149" s="355"/>
      <c r="C149" s="356">
        <v>42180</v>
      </c>
      <c r="D149" s="357" t="s">
        <v>1434</v>
      </c>
      <c r="E149" s="359">
        <v>0</v>
      </c>
      <c r="F149" s="358">
        <v>141180</v>
      </c>
      <c r="G149" s="360">
        <v>9575256</v>
      </c>
    </row>
    <row r="150" spans="1:7" ht="19.5" customHeight="1">
      <c r="A150" s="361">
        <v>147</v>
      </c>
      <c r="B150" s="362"/>
      <c r="C150" s="363">
        <v>42180</v>
      </c>
      <c r="D150" s="364" t="s">
        <v>1435</v>
      </c>
      <c r="E150" s="366">
        <v>0</v>
      </c>
      <c r="F150" s="365">
        <v>1489670</v>
      </c>
      <c r="G150" s="367">
        <v>8085586</v>
      </c>
    </row>
    <row r="151" spans="1:7" ht="19.5" customHeight="1">
      <c r="A151" s="354">
        <v>148</v>
      </c>
      <c r="B151" s="355"/>
      <c r="C151" s="356">
        <v>42180</v>
      </c>
      <c r="D151" s="357" t="s">
        <v>1436</v>
      </c>
      <c r="E151" s="359">
        <v>0</v>
      </c>
      <c r="F151" s="358">
        <v>165730</v>
      </c>
      <c r="G151" s="360">
        <v>7919856</v>
      </c>
    </row>
    <row r="152" spans="1:7" ht="19.5" customHeight="1">
      <c r="A152" s="361">
        <v>149</v>
      </c>
      <c r="B152" s="362"/>
      <c r="C152" s="363">
        <v>42180</v>
      </c>
      <c r="D152" s="364" t="s">
        <v>1437</v>
      </c>
      <c r="E152" s="366">
        <v>0</v>
      </c>
      <c r="F152" s="365">
        <v>174190</v>
      </c>
      <c r="G152" s="367">
        <v>7745666</v>
      </c>
    </row>
    <row r="153" spans="1:7" ht="19.5" customHeight="1">
      <c r="A153" s="354">
        <v>150</v>
      </c>
      <c r="B153" s="355"/>
      <c r="C153" s="356">
        <v>42180</v>
      </c>
      <c r="D153" s="357" t="s">
        <v>1438</v>
      </c>
      <c r="E153" s="359">
        <v>0</v>
      </c>
      <c r="F153" s="358">
        <v>149450</v>
      </c>
      <c r="G153" s="360">
        <v>7596216</v>
      </c>
    </row>
    <row r="154" spans="1:7" ht="19.5" customHeight="1">
      <c r="A154" s="361">
        <v>151</v>
      </c>
      <c r="B154" s="362"/>
      <c r="C154" s="363">
        <v>42180</v>
      </c>
      <c r="D154" s="364" t="s">
        <v>1439</v>
      </c>
      <c r="E154" s="366">
        <v>0</v>
      </c>
      <c r="F154" s="365">
        <v>53210</v>
      </c>
      <c r="G154" s="367">
        <v>7543006</v>
      </c>
    </row>
    <row r="155" spans="1:7" ht="19.5" customHeight="1">
      <c r="A155" s="354">
        <v>152</v>
      </c>
      <c r="B155" s="355"/>
      <c r="C155" s="356">
        <v>42181</v>
      </c>
      <c r="D155" s="357" t="s">
        <v>1440</v>
      </c>
      <c r="E155" s="358">
        <v>130000</v>
      </c>
      <c r="F155" s="359">
        <v>0</v>
      </c>
      <c r="G155" s="360">
        <v>7673006</v>
      </c>
    </row>
    <row r="156" spans="1:7" ht="19.5" customHeight="1">
      <c r="A156" s="361">
        <v>153</v>
      </c>
      <c r="B156" s="362"/>
      <c r="C156" s="363">
        <v>42181</v>
      </c>
      <c r="D156" s="364" t="s">
        <v>1442</v>
      </c>
      <c r="E156" s="366">
        <v>0</v>
      </c>
      <c r="F156" s="365">
        <v>1287000</v>
      </c>
      <c r="G156" s="367">
        <v>6386006</v>
      </c>
    </row>
    <row r="157" spans="1:7" ht="19.5" customHeight="1">
      <c r="A157" s="354">
        <v>154</v>
      </c>
      <c r="B157" s="373"/>
      <c r="C157" s="356">
        <v>42183</v>
      </c>
      <c r="D157" s="357" t="s">
        <v>1443</v>
      </c>
      <c r="E157" s="358">
        <v>2782</v>
      </c>
      <c r="F157" s="359">
        <v>0</v>
      </c>
      <c r="G157" s="360">
        <v>6388788</v>
      </c>
    </row>
    <row r="158" spans="1:7" ht="19.5" customHeight="1">
      <c r="A158" s="361">
        <v>155</v>
      </c>
      <c r="B158" s="362"/>
      <c r="C158" s="363">
        <v>42183</v>
      </c>
      <c r="D158" s="364" t="s">
        <v>1444</v>
      </c>
      <c r="E158" s="365">
        <v>3137</v>
      </c>
      <c r="F158" s="366">
        <v>0</v>
      </c>
      <c r="G158" s="367">
        <v>6391925</v>
      </c>
    </row>
    <row r="159" spans="1:7" ht="19.5" customHeight="1">
      <c r="A159" s="354">
        <v>156</v>
      </c>
      <c r="B159" s="355"/>
      <c r="C159" s="356">
        <v>42183</v>
      </c>
      <c r="D159" s="357" t="s">
        <v>1445</v>
      </c>
      <c r="E159" s="359">
        <v>22</v>
      </c>
      <c r="F159" s="359">
        <v>0</v>
      </c>
      <c r="G159" s="360">
        <v>6391947</v>
      </c>
    </row>
    <row r="160" spans="1:7" ht="19.5" customHeight="1">
      <c r="A160" s="361">
        <v>157</v>
      </c>
      <c r="B160" s="362"/>
      <c r="C160" s="363">
        <v>42185</v>
      </c>
      <c r="D160" s="364" t="s">
        <v>1442</v>
      </c>
      <c r="E160" s="366">
        <v>0</v>
      </c>
      <c r="F160" s="365">
        <v>143000</v>
      </c>
      <c r="G160" s="367">
        <v>6248947</v>
      </c>
    </row>
    <row r="161" spans="1:7" ht="19.5" customHeight="1">
      <c r="A161" s="354">
        <v>158</v>
      </c>
      <c r="B161" s="355"/>
      <c r="C161" s="356">
        <v>42188</v>
      </c>
      <c r="D161" s="357" t="s">
        <v>1447</v>
      </c>
      <c r="E161" s="359">
        <v>0</v>
      </c>
      <c r="F161" s="358">
        <v>69000</v>
      </c>
      <c r="G161" s="360">
        <v>6179947</v>
      </c>
    </row>
    <row r="162" spans="1:7" ht="19.5" customHeight="1">
      <c r="A162" s="361">
        <v>159</v>
      </c>
      <c r="B162" s="362"/>
      <c r="C162" s="363">
        <v>42195</v>
      </c>
      <c r="D162" s="364" t="s">
        <v>1449</v>
      </c>
      <c r="E162" s="366">
        <v>0</v>
      </c>
      <c r="F162" s="365">
        <v>207340</v>
      </c>
      <c r="G162" s="367">
        <v>5972607</v>
      </c>
    </row>
    <row r="163" spans="1:7" ht="19.5" customHeight="1">
      <c r="A163" s="354">
        <v>160</v>
      </c>
      <c r="B163" s="355"/>
      <c r="C163" s="356">
        <v>42198</v>
      </c>
      <c r="D163" s="357" t="s">
        <v>1450</v>
      </c>
      <c r="E163" s="359">
        <v>0</v>
      </c>
      <c r="F163" s="358">
        <v>55000</v>
      </c>
      <c r="G163" s="360">
        <v>5917607</v>
      </c>
    </row>
    <row r="164" spans="1:7" ht="19.5" customHeight="1">
      <c r="A164" s="361">
        <v>161</v>
      </c>
      <c r="B164" s="362"/>
      <c r="C164" s="363">
        <v>42201</v>
      </c>
      <c r="D164" s="364" t="s">
        <v>1452</v>
      </c>
      <c r="E164" s="366">
        <v>0</v>
      </c>
      <c r="F164" s="365">
        <v>230000</v>
      </c>
      <c r="G164" s="367">
        <v>5687607</v>
      </c>
    </row>
    <row r="165" spans="1:7" ht="19.5" customHeight="1">
      <c r="A165" s="354">
        <v>162</v>
      </c>
      <c r="B165" s="355"/>
      <c r="C165" s="356">
        <v>42201</v>
      </c>
      <c r="D165" s="357" t="s">
        <v>1454</v>
      </c>
      <c r="E165" s="359">
        <v>0</v>
      </c>
      <c r="F165" s="358">
        <v>53530</v>
      </c>
      <c r="G165" s="360">
        <v>5634077</v>
      </c>
    </row>
    <row r="166" spans="1:7" ht="19.5" customHeight="1">
      <c r="A166" s="361">
        <v>163</v>
      </c>
      <c r="B166" s="362"/>
      <c r="C166" s="363">
        <v>42201</v>
      </c>
      <c r="D166" s="364" t="s">
        <v>1456</v>
      </c>
      <c r="E166" s="366">
        <v>0</v>
      </c>
      <c r="F166" s="365">
        <v>47680</v>
      </c>
      <c r="G166" s="367">
        <v>5586397</v>
      </c>
    </row>
    <row r="167" spans="1:7" ht="19.5" customHeight="1">
      <c r="A167" s="354">
        <v>164</v>
      </c>
      <c r="B167" s="355" t="s">
        <v>395</v>
      </c>
      <c r="C167" s="356">
        <v>42201</v>
      </c>
      <c r="D167" s="357" t="s">
        <v>1458</v>
      </c>
      <c r="E167" s="359">
        <v>0</v>
      </c>
      <c r="F167" s="358">
        <v>6570</v>
      </c>
      <c r="G167" s="360">
        <v>5579827</v>
      </c>
    </row>
    <row r="168" spans="1:7" ht="19.5" customHeight="1">
      <c r="A168" s="361">
        <v>165</v>
      </c>
      <c r="B168" s="362"/>
      <c r="C168" s="363">
        <v>42207</v>
      </c>
      <c r="D168" s="364" t="s">
        <v>1459</v>
      </c>
      <c r="E168" s="365">
        <v>12250710</v>
      </c>
      <c r="F168" s="366">
        <v>0</v>
      </c>
      <c r="G168" s="367">
        <v>17830537</v>
      </c>
    </row>
    <row r="169" spans="1:7" ht="19.5" customHeight="1">
      <c r="A169" s="354">
        <v>166</v>
      </c>
      <c r="B169" s="355"/>
      <c r="C169" s="356">
        <v>42207</v>
      </c>
      <c r="D169" s="357" t="s">
        <v>1460</v>
      </c>
      <c r="E169" s="358">
        <v>10497200</v>
      </c>
      <c r="F169" s="359">
        <v>0</v>
      </c>
      <c r="G169" s="360">
        <v>28327737</v>
      </c>
    </row>
    <row r="170" spans="1:7" ht="19.5" customHeight="1">
      <c r="A170" s="361">
        <v>167</v>
      </c>
      <c r="B170" s="362"/>
      <c r="C170" s="363">
        <v>42208</v>
      </c>
      <c r="D170" s="364" t="s">
        <v>1461</v>
      </c>
      <c r="E170" s="365">
        <v>140000</v>
      </c>
      <c r="F170" s="366">
        <v>0</v>
      </c>
      <c r="G170" s="367">
        <v>28467737</v>
      </c>
    </row>
    <row r="171" spans="1:7" ht="19.5" customHeight="1">
      <c r="A171" s="354">
        <v>168</v>
      </c>
      <c r="B171" s="355"/>
      <c r="C171" s="356">
        <v>42209</v>
      </c>
      <c r="D171" s="357" t="s">
        <v>1462</v>
      </c>
      <c r="E171" s="359">
        <v>0</v>
      </c>
      <c r="F171" s="358">
        <v>210000</v>
      </c>
      <c r="G171" s="360">
        <v>28257737</v>
      </c>
    </row>
    <row r="172" spans="1:7" ht="19.5" customHeight="1">
      <c r="A172" s="361">
        <v>169</v>
      </c>
      <c r="B172" s="362"/>
      <c r="C172" s="363">
        <v>42209</v>
      </c>
      <c r="D172" s="364" t="s">
        <v>1463</v>
      </c>
      <c r="E172" s="366">
        <v>0</v>
      </c>
      <c r="F172" s="365">
        <v>296000</v>
      </c>
      <c r="G172" s="367">
        <v>27961737</v>
      </c>
    </row>
    <row r="173" spans="1:7" ht="19.5" customHeight="1">
      <c r="A173" s="354">
        <v>170</v>
      </c>
      <c r="B173" s="355"/>
      <c r="C173" s="356">
        <v>42209</v>
      </c>
      <c r="D173" s="357" t="s">
        <v>1464</v>
      </c>
      <c r="E173" s="359">
        <v>0</v>
      </c>
      <c r="F173" s="358">
        <v>32500</v>
      </c>
      <c r="G173" s="360">
        <v>27929237</v>
      </c>
    </row>
    <row r="174" spans="1:7" ht="19.5" customHeight="1">
      <c r="A174" s="361">
        <v>171</v>
      </c>
      <c r="B174" s="362"/>
      <c r="C174" s="363">
        <v>42209</v>
      </c>
      <c r="D174" s="364" t="s">
        <v>1465</v>
      </c>
      <c r="E174" s="366">
        <v>0</v>
      </c>
      <c r="F174" s="365">
        <v>17500</v>
      </c>
      <c r="G174" s="367">
        <v>27911737</v>
      </c>
    </row>
    <row r="175" spans="1:7" ht="19.5" customHeight="1">
      <c r="A175" s="354">
        <v>172</v>
      </c>
      <c r="B175" s="355"/>
      <c r="C175" s="356">
        <v>42209</v>
      </c>
      <c r="D175" s="357" t="s">
        <v>1466</v>
      </c>
      <c r="E175" s="359">
        <v>0</v>
      </c>
      <c r="F175" s="358">
        <v>1287000</v>
      </c>
      <c r="G175" s="360">
        <v>26624737</v>
      </c>
    </row>
    <row r="176" spans="1:7" ht="19.5" customHeight="1">
      <c r="A176" s="361">
        <v>173</v>
      </c>
      <c r="B176" s="362"/>
      <c r="C176" s="363">
        <v>42209</v>
      </c>
      <c r="D176" s="364" t="s">
        <v>1466</v>
      </c>
      <c r="E176" s="366">
        <v>0</v>
      </c>
      <c r="F176" s="365">
        <v>143000</v>
      </c>
      <c r="G176" s="367">
        <v>26481737</v>
      </c>
    </row>
    <row r="177" spans="1:7" ht="19.5" customHeight="1">
      <c r="A177" s="354">
        <v>174</v>
      </c>
      <c r="B177" s="355"/>
      <c r="C177" s="356">
        <v>42209</v>
      </c>
      <c r="D177" s="357" t="s">
        <v>1467</v>
      </c>
      <c r="E177" s="359">
        <v>0</v>
      </c>
      <c r="F177" s="358">
        <v>1563850</v>
      </c>
      <c r="G177" s="360">
        <v>24917887</v>
      </c>
    </row>
    <row r="178" spans="1:7" ht="19.5" customHeight="1">
      <c r="A178" s="361">
        <v>175</v>
      </c>
      <c r="B178" s="362"/>
      <c r="C178" s="363">
        <v>42209</v>
      </c>
      <c r="D178" s="364" t="s">
        <v>1469</v>
      </c>
      <c r="E178" s="366">
        <v>0</v>
      </c>
      <c r="F178" s="365">
        <v>164530</v>
      </c>
      <c r="G178" s="367">
        <v>24753357</v>
      </c>
    </row>
    <row r="179" spans="1:7" ht="19.5" customHeight="1">
      <c r="A179" s="354">
        <v>176</v>
      </c>
      <c r="B179" s="355"/>
      <c r="C179" s="356">
        <v>42209</v>
      </c>
      <c r="D179" s="357" t="s">
        <v>1471</v>
      </c>
      <c r="E179" s="359">
        <v>0</v>
      </c>
      <c r="F179" s="358">
        <v>141180</v>
      </c>
      <c r="G179" s="360">
        <v>24612177</v>
      </c>
    </row>
    <row r="180" spans="1:7" ht="19.5" customHeight="1">
      <c r="A180" s="361">
        <v>177</v>
      </c>
      <c r="B180" s="362"/>
      <c r="C180" s="363">
        <v>42209</v>
      </c>
      <c r="D180" s="364" t="s">
        <v>1473</v>
      </c>
      <c r="E180" s="366">
        <v>0</v>
      </c>
      <c r="F180" s="365">
        <v>1655450</v>
      </c>
      <c r="G180" s="367">
        <v>22956727</v>
      </c>
    </row>
    <row r="181" spans="1:7" ht="19.5" customHeight="1">
      <c r="A181" s="354">
        <v>178</v>
      </c>
      <c r="B181" s="355"/>
      <c r="C181" s="356">
        <v>42209</v>
      </c>
      <c r="D181" s="357" t="s">
        <v>1475</v>
      </c>
      <c r="E181" s="359">
        <v>0</v>
      </c>
      <c r="F181" s="358">
        <v>174190</v>
      </c>
      <c r="G181" s="360">
        <v>22782537</v>
      </c>
    </row>
    <row r="182" spans="1:7" ht="19.5" customHeight="1">
      <c r="A182" s="361">
        <v>179</v>
      </c>
      <c r="B182" s="362"/>
      <c r="C182" s="363">
        <v>42209</v>
      </c>
      <c r="D182" s="364" t="s">
        <v>1477</v>
      </c>
      <c r="E182" s="366">
        <v>0</v>
      </c>
      <c r="F182" s="365">
        <v>149450</v>
      </c>
      <c r="G182" s="367">
        <v>22633087</v>
      </c>
    </row>
    <row r="183" spans="1:7" ht="19.5" customHeight="1">
      <c r="A183" s="354">
        <v>180</v>
      </c>
      <c r="B183" s="373"/>
      <c r="C183" s="356">
        <v>42212</v>
      </c>
      <c r="D183" s="357" t="s">
        <v>1478</v>
      </c>
      <c r="E183" s="359">
        <v>0</v>
      </c>
      <c r="F183" s="358">
        <v>53210</v>
      </c>
      <c r="G183" s="360">
        <v>22579877</v>
      </c>
    </row>
    <row r="184" spans="1:7" ht="19.5" customHeight="1">
      <c r="A184" s="361">
        <v>181</v>
      </c>
      <c r="B184" s="362"/>
      <c r="C184" s="363">
        <v>42223</v>
      </c>
      <c r="D184" s="364" t="s">
        <v>1479</v>
      </c>
      <c r="E184" s="366">
        <v>0</v>
      </c>
      <c r="F184" s="365">
        <v>276790</v>
      </c>
      <c r="G184" s="367">
        <v>22303087</v>
      </c>
    </row>
    <row r="185" spans="1:7" ht="19.5" customHeight="1">
      <c r="A185" s="354">
        <v>182</v>
      </c>
      <c r="B185" s="355"/>
      <c r="C185" s="356">
        <v>42227</v>
      </c>
      <c r="D185" s="357" t="s">
        <v>1481</v>
      </c>
      <c r="E185" s="359">
        <v>0</v>
      </c>
      <c r="F185" s="358">
        <v>55000</v>
      </c>
      <c r="G185" s="360">
        <v>22248087</v>
      </c>
    </row>
    <row r="186" spans="1:7" ht="19.5" customHeight="1">
      <c r="A186" s="361">
        <v>183</v>
      </c>
      <c r="B186" s="362"/>
      <c r="C186" s="363">
        <v>42235</v>
      </c>
      <c r="D186" s="364" t="s">
        <v>1482</v>
      </c>
      <c r="E186" s="366">
        <v>0</v>
      </c>
      <c r="F186" s="365">
        <v>70000</v>
      </c>
      <c r="G186" s="367">
        <v>22178087</v>
      </c>
    </row>
    <row r="187" spans="1:7" ht="19.5" customHeight="1">
      <c r="A187" s="354">
        <v>184</v>
      </c>
      <c r="B187" s="355"/>
      <c r="C187" s="356">
        <v>42235</v>
      </c>
      <c r="D187" s="357" t="s">
        <v>1484</v>
      </c>
      <c r="E187" s="359">
        <v>0</v>
      </c>
      <c r="F187" s="358">
        <v>152000</v>
      </c>
      <c r="G187" s="360">
        <v>22026087</v>
      </c>
    </row>
    <row r="188" spans="1:7" ht="19.5" customHeight="1">
      <c r="A188" s="361">
        <v>185</v>
      </c>
      <c r="B188" s="362"/>
      <c r="C188" s="363">
        <v>42235</v>
      </c>
      <c r="D188" s="364" t="s">
        <v>1486</v>
      </c>
      <c r="E188" s="366">
        <v>0</v>
      </c>
      <c r="F188" s="365">
        <v>66000</v>
      </c>
      <c r="G188" s="367">
        <v>21960087</v>
      </c>
    </row>
    <row r="189" spans="1:7" ht="19.5" customHeight="1">
      <c r="A189" s="354">
        <v>186</v>
      </c>
      <c r="B189" s="355"/>
      <c r="C189" s="356">
        <v>42235</v>
      </c>
      <c r="D189" s="357" t="s">
        <v>1488</v>
      </c>
      <c r="E189" s="359">
        <v>0</v>
      </c>
      <c r="F189" s="358">
        <v>36270</v>
      </c>
      <c r="G189" s="360">
        <v>21923817</v>
      </c>
    </row>
    <row r="190" spans="1:7" ht="19.5" customHeight="1">
      <c r="A190" s="361">
        <v>187</v>
      </c>
      <c r="B190" s="362"/>
      <c r="C190" s="363">
        <v>42235</v>
      </c>
      <c r="D190" s="364" t="s">
        <v>1490</v>
      </c>
      <c r="E190" s="366">
        <v>0</v>
      </c>
      <c r="F190" s="365">
        <v>7280</v>
      </c>
      <c r="G190" s="367">
        <v>21916537</v>
      </c>
    </row>
    <row r="191" spans="1:7" ht="19.5" customHeight="1">
      <c r="A191" s="354">
        <v>188</v>
      </c>
      <c r="B191" s="355"/>
      <c r="C191" s="356">
        <v>42240</v>
      </c>
      <c r="D191" s="357" t="s">
        <v>1492</v>
      </c>
      <c r="E191" s="359">
        <v>0</v>
      </c>
      <c r="F191" s="358">
        <v>152700</v>
      </c>
      <c r="G191" s="360">
        <v>21763837</v>
      </c>
    </row>
    <row r="192" spans="1:7" ht="19.5" customHeight="1">
      <c r="A192" s="361">
        <v>189</v>
      </c>
      <c r="B192" s="362"/>
      <c r="C192" s="363">
        <v>42241</v>
      </c>
      <c r="D192" s="364" t="s">
        <v>1493</v>
      </c>
      <c r="E192" s="366">
        <v>0</v>
      </c>
      <c r="F192" s="365">
        <v>38266</v>
      </c>
      <c r="G192" s="367">
        <v>21725571</v>
      </c>
    </row>
    <row r="193" spans="1:7" ht="19.5" customHeight="1">
      <c r="A193" s="354">
        <v>190</v>
      </c>
      <c r="B193" s="355"/>
      <c r="C193" s="356">
        <v>42241</v>
      </c>
      <c r="D193" s="357" t="s">
        <v>1494</v>
      </c>
      <c r="E193" s="359">
        <v>0</v>
      </c>
      <c r="F193" s="358">
        <v>8500</v>
      </c>
      <c r="G193" s="360">
        <v>21717071</v>
      </c>
    </row>
    <row r="194" spans="1:7" ht="19.5" customHeight="1">
      <c r="A194" s="361">
        <v>191</v>
      </c>
      <c r="B194" s="362"/>
      <c r="C194" s="363">
        <v>42241</v>
      </c>
      <c r="D194" s="364" t="s">
        <v>1495</v>
      </c>
      <c r="E194" s="366">
        <v>0</v>
      </c>
      <c r="F194" s="365">
        <v>810333</v>
      </c>
      <c r="G194" s="367">
        <v>20906738</v>
      </c>
    </row>
    <row r="195" spans="1:7" ht="19.5" customHeight="1">
      <c r="A195" s="354">
        <v>192</v>
      </c>
      <c r="B195" s="355"/>
      <c r="C195" s="356">
        <v>42241</v>
      </c>
      <c r="D195" s="357" t="s">
        <v>1496</v>
      </c>
      <c r="E195" s="359">
        <v>0</v>
      </c>
      <c r="F195" s="358">
        <v>1421840</v>
      </c>
      <c r="G195" s="360">
        <v>19484898</v>
      </c>
    </row>
    <row r="196" spans="1:7" ht="19.5" customHeight="1">
      <c r="A196" s="361">
        <v>193</v>
      </c>
      <c r="B196" s="362"/>
      <c r="C196" s="363">
        <v>42241</v>
      </c>
      <c r="D196" s="364" t="s">
        <v>1497</v>
      </c>
      <c r="E196" s="366">
        <v>0</v>
      </c>
      <c r="F196" s="365">
        <v>142010</v>
      </c>
      <c r="G196" s="367">
        <v>19342888</v>
      </c>
    </row>
    <row r="197" spans="1:7" ht="19.5" customHeight="1">
      <c r="A197" s="354">
        <v>194</v>
      </c>
      <c r="B197" s="355" t="s">
        <v>395</v>
      </c>
      <c r="C197" s="356">
        <v>42241</v>
      </c>
      <c r="D197" s="357" t="s">
        <v>1498</v>
      </c>
      <c r="E197" s="359">
        <v>0</v>
      </c>
      <c r="F197" s="358">
        <v>164530</v>
      </c>
      <c r="G197" s="360">
        <v>19178358</v>
      </c>
    </row>
    <row r="198" spans="1:7" ht="19.5" customHeight="1">
      <c r="A198" s="361">
        <v>195</v>
      </c>
      <c r="B198" s="362"/>
      <c r="C198" s="363">
        <v>42241</v>
      </c>
      <c r="D198" s="364" t="s">
        <v>1499</v>
      </c>
      <c r="E198" s="366">
        <v>0</v>
      </c>
      <c r="F198" s="365">
        <v>141180</v>
      </c>
      <c r="G198" s="367">
        <v>19037178</v>
      </c>
    </row>
    <row r="199" spans="1:7" ht="19.5" customHeight="1">
      <c r="A199" s="354">
        <v>196</v>
      </c>
      <c r="B199" s="355"/>
      <c r="C199" s="356">
        <v>42241</v>
      </c>
      <c r="D199" s="357" t="s">
        <v>1500</v>
      </c>
      <c r="E199" s="359">
        <v>0</v>
      </c>
      <c r="F199" s="358">
        <v>1489670</v>
      </c>
      <c r="G199" s="360">
        <v>17547508</v>
      </c>
    </row>
    <row r="200" spans="1:7" ht="19.5" customHeight="1">
      <c r="A200" s="361">
        <v>197</v>
      </c>
      <c r="B200" s="362"/>
      <c r="C200" s="363">
        <v>42241</v>
      </c>
      <c r="D200" s="364" t="s">
        <v>1501</v>
      </c>
      <c r="E200" s="366">
        <v>0</v>
      </c>
      <c r="F200" s="365">
        <v>165730</v>
      </c>
      <c r="G200" s="367">
        <v>17381778</v>
      </c>
    </row>
    <row r="201" spans="1:7" ht="19.5" customHeight="1">
      <c r="A201" s="354">
        <v>198</v>
      </c>
      <c r="B201" s="355"/>
      <c r="C201" s="356">
        <v>42241</v>
      </c>
      <c r="D201" s="357" t="s">
        <v>1502</v>
      </c>
      <c r="E201" s="359">
        <v>0</v>
      </c>
      <c r="F201" s="358">
        <v>174190</v>
      </c>
      <c r="G201" s="360">
        <v>17207588</v>
      </c>
    </row>
    <row r="202" spans="1:7" ht="19.5" customHeight="1">
      <c r="A202" s="361">
        <v>199</v>
      </c>
      <c r="B202" s="362"/>
      <c r="C202" s="363">
        <v>42241</v>
      </c>
      <c r="D202" s="364" t="s">
        <v>1503</v>
      </c>
      <c r="E202" s="366">
        <v>0</v>
      </c>
      <c r="F202" s="365">
        <v>149450</v>
      </c>
      <c r="G202" s="367">
        <v>17058138</v>
      </c>
    </row>
    <row r="203" spans="1:7" ht="19.5" customHeight="1">
      <c r="A203" s="354">
        <v>200</v>
      </c>
      <c r="B203" s="355"/>
      <c r="C203" s="356">
        <v>42241</v>
      </c>
      <c r="D203" s="357" t="s">
        <v>1505</v>
      </c>
      <c r="E203" s="359">
        <v>0</v>
      </c>
      <c r="F203" s="358">
        <v>110000</v>
      </c>
      <c r="G203" s="360">
        <v>16948138</v>
      </c>
    </row>
    <row r="204" spans="1:7" ht="19.5" customHeight="1">
      <c r="A204" s="361">
        <v>201</v>
      </c>
      <c r="B204" s="362"/>
      <c r="C204" s="363">
        <v>42241</v>
      </c>
      <c r="D204" s="364" t="s">
        <v>1507</v>
      </c>
      <c r="E204" s="366">
        <v>0</v>
      </c>
      <c r="F204" s="365">
        <v>53210</v>
      </c>
      <c r="G204" s="367">
        <v>16894928</v>
      </c>
    </row>
    <row r="205" spans="1:7" ht="19.5" customHeight="1">
      <c r="A205" s="354">
        <v>202</v>
      </c>
      <c r="B205" s="355"/>
      <c r="C205" s="356">
        <v>42242</v>
      </c>
      <c r="D205" s="357" t="s">
        <v>1509</v>
      </c>
      <c r="E205" s="359">
        <v>0</v>
      </c>
      <c r="F205" s="358">
        <v>235020</v>
      </c>
      <c r="G205" s="360">
        <v>16659908</v>
      </c>
    </row>
    <row r="206" spans="1:7" ht="19.5" customHeight="1">
      <c r="A206" s="361">
        <v>203</v>
      </c>
      <c r="B206" s="362"/>
      <c r="C206" s="363">
        <v>42247</v>
      </c>
      <c r="D206" s="364" t="s">
        <v>1510</v>
      </c>
      <c r="E206" s="366">
        <v>0</v>
      </c>
      <c r="F206" s="365">
        <v>-5326</v>
      </c>
      <c r="G206" s="367">
        <v>16665234</v>
      </c>
    </row>
    <row r="207" spans="1:7" ht="19.5" customHeight="1">
      <c r="A207" s="354">
        <v>204</v>
      </c>
      <c r="B207" s="355"/>
      <c r="C207" s="356">
        <v>42257</v>
      </c>
      <c r="D207" s="357" t="s">
        <v>1511</v>
      </c>
      <c r="E207" s="359">
        <v>0</v>
      </c>
      <c r="F207" s="358">
        <v>165000</v>
      </c>
      <c r="G207" s="360">
        <v>16500234</v>
      </c>
    </row>
    <row r="208" spans="1:7" ht="19.5" customHeight="1">
      <c r="A208" s="361">
        <v>205</v>
      </c>
      <c r="B208" s="362"/>
      <c r="C208" s="363">
        <v>42257</v>
      </c>
      <c r="D208" s="364" t="s">
        <v>1512</v>
      </c>
      <c r="E208" s="366">
        <v>0</v>
      </c>
      <c r="F208" s="366">
        <v>500</v>
      </c>
      <c r="G208" s="367">
        <v>16499734</v>
      </c>
    </row>
    <row r="209" spans="1:7" ht="19.5" customHeight="1">
      <c r="A209" s="354">
        <v>206</v>
      </c>
      <c r="B209" s="373"/>
      <c r="C209" s="356">
        <v>42257</v>
      </c>
      <c r="D209" s="357" t="s">
        <v>1514</v>
      </c>
      <c r="E209" s="359">
        <v>0</v>
      </c>
      <c r="F209" s="358">
        <v>2080000</v>
      </c>
      <c r="G209" s="360">
        <v>14419734</v>
      </c>
    </row>
    <row r="210" spans="1:7" ht="19.5" customHeight="1">
      <c r="A210" s="361">
        <v>207</v>
      </c>
      <c r="B210" s="362"/>
      <c r="C210" s="363">
        <v>42257</v>
      </c>
      <c r="D210" s="364" t="s">
        <v>1512</v>
      </c>
      <c r="E210" s="366">
        <v>0</v>
      </c>
      <c r="F210" s="366">
        <v>500</v>
      </c>
      <c r="G210" s="367">
        <v>14419234</v>
      </c>
    </row>
    <row r="211" spans="1:7" ht="19.5" customHeight="1">
      <c r="A211" s="354">
        <v>208</v>
      </c>
      <c r="B211" s="355"/>
      <c r="C211" s="356">
        <v>42257</v>
      </c>
      <c r="D211" s="357" t="s">
        <v>1514</v>
      </c>
      <c r="E211" s="359">
        <v>0</v>
      </c>
      <c r="F211" s="358">
        <v>1000000</v>
      </c>
      <c r="G211" s="360">
        <v>13419234</v>
      </c>
    </row>
    <row r="212" spans="1:7" ht="19.5" customHeight="1">
      <c r="A212" s="361">
        <v>209</v>
      </c>
      <c r="B212" s="362"/>
      <c r="C212" s="363">
        <v>42257</v>
      </c>
      <c r="D212" s="364" t="s">
        <v>1512</v>
      </c>
      <c r="E212" s="366">
        <v>0</v>
      </c>
      <c r="F212" s="366">
        <v>500</v>
      </c>
      <c r="G212" s="367">
        <v>13418734</v>
      </c>
    </row>
    <row r="213" spans="1:7" ht="19.5" customHeight="1">
      <c r="A213" s="354">
        <v>210</v>
      </c>
      <c r="B213" s="355"/>
      <c r="C213" s="356">
        <v>42257</v>
      </c>
      <c r="D213" s="357" t="s">
        <v>1517</v>
      </c>
      <c r="E213" s="359">
        <v>0</v>
      </c>
      <c r="F213" s="358">
        <v>154000</v>
      </c>
      <c r="G213" s="360">
        <v>13264734</v>
      </c>
    </row>
    <row r="214" spans="1:7" ht="19.5" customHeight="1">
      <c r="A214" s="361">
        <v>211</v>
      </c>
      <c r="B214" s="362"/>
      <c r="C214" s="363">
        <v>42257</v>
      </c>
      <c r="D214" s="364" t="s">
        <v>1518</v>
      </c>
      <c r="E214" s="366">
        <v>0</v>
      </c>
      <c r="F214" s="366">
        <v>500</v>
      </c>
      <c r="G214" s="367">
        <v>13264234</v>
      </c>
    </row>
    <row r="215" spans="1:7" ht="19.5" customHeight="1">
      <c r="A215" s="354">
        <v>212</v>
      </c>
      <c r="B215" s="355"/>
      <c r="C215" s="356">
        <v>42258</v>
      </c>
      <c r="D215" s="357" t="s">
        <v>1519</v>
      </c>
      <c r="E215" s="359">
        <v>0</v>
      </c>
      <c r="F215" s="358">
        <v>1200000</v>
      </c>
      <c r="G215" s="360">
        <v>12064234</v>
      </c>
    </row>
    <row r="216" spans="1:7" ht="19.5" customHeight="1">
      <c r="A216" s="361">
        <v>213</v>
      </c>
      <c r="B216" s="362"/>
      <c r="C216" s="363">
        <v>42258</v>
      </c>
      <c r="D216" s="364" t="s">
        <v>1518</v>
      </c>
      <c r="E216" s="366">
        <v>0</v>
      </c>
      <c r="F216" s="366">
        <v>500</v>
      </c>
      <c r="G216" s="367">
        <v>12063734</v>
      </c>
    </row>
    <row r="217" spans="1:7" ht="19.5" customHeight="1">
      <c r="A217" s="354">
        <v>214</v>
      </c>
      <c r="B217" s="355"/>
      <c r="C217" s="356">
        <v>42258</v>
      </c>
      <c r="D217" s="357" t="s">
        <v>1521</v>
      </c>
      <c r="E217" s="359">
        <v>0</v>
      </c>
      <c r="F217" s="358">
        <v>120000</v>
      </c>
      <c r="G217" s="360">
        <v>11943734</v>
      </c>
    </row>
    <row r="218" spans="1:7" ht="19.5" customHeight="1">
      <c r="A218" s="361">
        <v>215</v>
      </c>
      <c r="B218" s="362"/>
      <c r="C218" s="363">
        <v>42258</v>
      </c>
      <c r="D218" s="364" t="s">
        <v>1518</v>
      </c>
      <c r="E218" s="366">
        <v>0</v>
      </c>
      <c r="F218" s="366">
        <v>500</v>
      </c>
      <c r="G218" s="367">
        <v>11943234</v>
      </c>
    </row>
    <row r="219" spans="1:7" ht="19.5" customHeight="1">
      <c r="A219" s="354">
        <v>216</v>
      </c>
      <c r="B219" s="355"/>
      <c r="C219" s="356">
        <v>42258</v>
      </c>
      <c r="D219" s="357" t="s">
        <v>1523</v>
      </c>
      <c r="E219" s="359">
        <v>0</v>
      </c>
      <c r="F219" s="358">
        <v>600000</v>
      </c>
      <c r="G219" s="360">
        <v>11343234</v>
      </c>
    </row>
    <row r="220" spans="1:7" ht="19.5" customHeight="1">
      <c r="A220" s="361">
        <v>217</v>
      </c>
      <c r="B220" s="362"/>
      <c r="C220" s="363">
        <v>42258</v>
      </c>
      <c r="D220" s="364" t="s">
        <v>1525</v>
      </c>
      <c r="E220" s="366">
        <v>0</v>
      </c>
      <c r="F220" s="365">
        <v>9170</v>
      </c>
      <c r="G220" s="367">
        <v>11334064</v>
      </c>
    </row>
    <row r="221" spans="1:7" ht="19.5" customHeight="1">
      <c r="A221" s="354">
        <v>218</v>
      </c>
      <c r="B221" s="355" t="s">
        <v>395</v>
      </c>
      <c r="C221" s="356">
        <v>42261</v>
      </c>
      <c r="D221" s="357" t="s">
        <v>1526</v>
      </c>
      <c r="E221" s="359">
        <v>0</v>
      </c>
      <c r="F221" s="358">
        <v>275000</v>
      </c>
      <c r="G221" s="360">
        <v>11059064</v>
      </c>
    </row>
    <row r="222" spans="1:7" ht="19.5" customHeight="1">
      <c r="A222" s="361">
        <v>219</v>
      </c>
      <c r="B222" s="362"/>
      <c r="C222" s="363">
        <v>42261</v>
      </c>
      <c r="D222" s="364" t="s">
        <v>1518</v>
      </c>
      <c r="E222" s="366">
        <v>0</v>
      </c>
      <c r="F222" s="366">
        <v>500</v>
      </c>
      <c r="G222" s="367">
        <v>11058564</v>
      </c>
    </row>
    <row r="223" spans="1:7" ht="19.5" customHeight="1">
      <c r="A223" s="354">
        <v>220</v>
      </c>
      <c r="B223" s="355"/>
      <c r="C223" s="356">
        <v>42261</v>
      </c>
      <c r="D223" s="357" t="s">
        <v>1527</v>
      </c>
      <c r="E223" s="359">
        <v>0</v>
      </c>
      <c r="F223" s="358">
        <v>30000</v>
      </c>
      <c r="G223" s="360">
        <v>11028564</v>
      </c>
    </row>
    <row r="224" spans="1:7" ht="19.5" customHeight="1">
      <c r="A224" s="361">
        <v>221</v>
      </c>
      <c r="B224" s="362"/>
      <c r="C224" s="363">
        <v>42261</v>
      </c>
      <c r="D224" s="364" t="s">
        <v>1529</v>
      </c>
      <c r="E224" s="366">
        <v>0</v>
      </c>
      <c r="F224" s="365">
        <v>100000</v>
      </c>
      <c r="G224" s="367">
        <v>10928564</v>
      </c>
    </row>
    <row r="225" spans="1:7" ht="19.5" customHeight="1">
      <c r="A225" s="354">
        <v>222</v>
      </c>
      <c r="B225" s="355"/>
      <c r="C225" s="356">
        <v>42261</v>
      </c>
      <c r="D225" s="357" t="s">
        <v>1531</v>
      </c>
      <c r="E225" s="359">
        <v>0</v>
      </c>
      <c r="F225" s="358">
        <v>10000</v>
      </c>
      <c r="G225" s="360">
        <v>10918564</v>
      </c>
    </row>
    <row r="226" spans="1:7" ht="19.5" customHeight="1">
      <c r="A226" s="361">
        <v>223</v>
      </c>
      <c r="B226" s="362"/>
      <c r="C226" s="363">
        <v>42261</v>
      </c>
      <c r="D226" s="364" t="s">
        <v>1533</v>
      </c>
      <c r="E226" s="366">
        <v>0</v>
      </c>
      <c r="F226" s="365">
        <v>119000</v>
      </c>
      <c r="G226" s="367">
        <v>10799564</v>
      </c>
    </row>
    <row r="227" spans="1:7" ht="19.5" customHeight="1">
      <c r="A227" s="354">
        <v>224</v>
      </c>
      <c r="B227" s="355"/>
      <c r="C227" s="356">
        <v>42261</v>
      </c>
      <c r="D227" s="357" t="s">
        <v>1535</v>
      </c>
      <c r="E227" s="359">
        <v>0</v>
      </c>
      <c r="F227" s="358">
        <v>71000</v>
      </c>
      <c r="G227" s="360">
        <v>10728564</v>
      </c>
    </row>
    <row r="228" spans="1:7" ht="19.5" customHeight="1">
      <c r="A228" s="361">
        <v>225</v>
      </c>
      <c r="B228" s="362"/>
      <c r="C228" s="363">
        <v>42261</v>
      </c>
      <c r="D228" s="364" t="s">
        <v>1537</v>
      </c>
      <c r="E228" s="366">
        <v>0</v>
      </c>
      <c r="F228" s="365">
        <v>37700</v>
      </c>
      <c r="G228" s="367">
        <v>10690864</v>
      </c>
    </row>
    <row r="229" spans="1:7" ht="19.5" customHeight="1">
      <c r="A229" s="354">
        <v>226</v>
      </c>
      <c r="B229" s="355"/>
      <c r="C229" s="356">
        <v>42261</v>
      </c>
      <c r="D229" s="357" t="s">
        <v>1539</v>
      </c>
      <c r="E229" s="359">
        <v>0</v>
      </c>
      <c r="F229" s="358">
        <v>6000</v>
      </c>
      <c r="G229" s="360">
        <v>10684864</v>
      </c>
    </row>
    <row r="230" spans="1:7" ht="19.5" customHeight="1">
      <c r="A230" s="361">
        <v>227</v>
      </c>
      <c r="B230" s="362"/>
      <c r="C230" s="363">
        <v>42261</v>
      </c>
      <c r="D230" s="364" t="s">
        <v>1541</v>
      </c>
      <c r="E230" s="366">
        <v>0</v>
      </c>
      <c r="F230" s="365">
        <v>33000</v>
      </c>
      <c r="G230" s="367">
        <v>10651864</v>
      </c>
    </row>
    <row r="231" spans="1:7" ht="19.5" customHeight="1">
      <c r="A231" s="354">
        <v>228</v>
      </c>
      <c r="B231" s="355"/>
      <c r="C231" s="356">
        <v>42261</v>
      </c>
      <c r="D231" s="357" t="s">
        <v>1543</v>
      </c>
      <c r="E231" s="359">
        <v>0</v>
      </c>
      <c r="F231" s="358">
        <v>4000</v>
      </c>
      <c r="G231" s="360">
        <v>10647864</v>
      </c>
    </row>
    <row r="232" spans="1:7" ht="19.5" customHeight="1">
      <c r="A232" s="361">
        <v>229</v>
      </c>
      <c r="B232" s="362"/>
      <c r="C232" s="363">
        <v>42261</v>
      </c>
      <c r="D232" s="364" t="s">
        <v>1545</v>
      </c>
      <c r="E232" s="366">
        <v>0</v>
      </c>
      <c r="F232" s="365">
        <v>9100</v>
      </c>
      <c r="G232" s="367">
        <v>10638764</v>
      </c>
    </row>
    <row r="233" spans="1:7" ht="19.5" customHeight="1">
      <c r="A233" s="354">
        <v>230</v>
      </c>
      <c r="B233" s="355"/>
      <c r="C233" s="356">
        <v>42261</v>
      </c>
      <c r="D233" s="357" t="s">
        <v>1547</v>
      </c>
      <c r="E233" s="359">
        <v>0</v>
      </c>
      <c r="F233" s="358">
        <v>20800</v>
      </c>
      <c r="G233" s="360">
        <v>10617964</v>
      </c>
    </row>
    <row r="234" spans="1:7" ht="19.5" customHeight="1">
      <c r="A234" s="361">
        <v>231</v>
      </c>
      <c r="B234" s="362"/>
      <c r="C234" s="363">
        <v>42262</v>
      </c>
      <c r="D234" s="364" t="s">
        <v>1548</v>
      </c>
      <c r="E234" s="366">
        <v>0</v>
      </c>
      <c r="F234" s="365">
        <v>22300</v>
      </c>
      <c r="G234" s="367">
        <v>10595664</v>
      </c>
    </row>
    <row r="235" spans="1:7" ht="19.5" customHeight="1">
      <c r="A235" s="354">
        <v>232</v>
      </c>
      <c r="B235" s="373"/>
      <c r="C235" s="356">
        <v>42268</v>
      </c>
      <c r="D235" s="357" t="s">
        <v>1549</v>
      </c>
      <c r="E235" s="359">
        <v>0</v>
      </c>
      <c r="F235" s="358">
        <v>39410</v>
      </c>
      <c r="G235" s="360">
        <v>10556254</v>
      </c>
    </row>
    <row r="236" spans="1:7" ht="19.5" customHeight="1">
      <c r="A236" s="361">
        <v>233</v>
      </c>
      <c r="B236" s="362"/>
      <c r="C236" s="363">
        <v>42272</v>
      </c>
      <c r="D236" s="364" t="s">
        <v>1550</v>
      </c>
      <c r="E236" s="366">
        <v>0</v>
      </c>
      <c r="F236" s="365">
        <v>80800</v>
      </c>
      <c r="G236" s="367">
        <v>10475454</v>
      </c>
    </row>
    <row r="237" spans="1:7" ht="19.5" customHeight="1">
      <c r="A237" s="354">
        <v>234</v>
      </c>
      <c r="B237" s="355"/>
      <c r="C237" s="356">
        <v>42272</v>
      </c>
      <c r="D237" s="357" t="s">
        <v>1551</v>
      </c>
      <c r="E237" s="359">
        <v>0</v>
      </c>
      <c r="F237" s="358">
        <v>5000</v>
      </c>
      <c r="G237" s="360">
        <v>10470454</v>
      </c>
    </row>
    <row r="238" spans="1:7" ht="19.5" customHeight="1">
      <c r="A238" s="361">
        <v>235</v>
      </c>
      <c r="B238" s="362"/>
      <c r="C238" s="363">
        <v>42272</v>
      </c>
      <c r="D238" s="364" t="s">
        <v>1552</v>
      </c>
      <c r="E238" s="366">
        <v>0</v>
      </c>
      <c r="F238" s="365">
        <v>10000</v>
      </c>
      <c r="G238" s="367">
        <v>10460454</v>
      </c>
    </row>
    <row r="239" spans="1:7" ht="19.5" customHeight="1">
      <c r="A239" s="354">
        <v>236</v>
      </c>
      <c r="B239" s="355"/>
      <c r="C239" s="356">
        <v>42272</v>
      </c>
      <c r="D239" s="357" t="s">
        <v>1553</v>
      </c>
      <c r="E239" s="359">
        <v>0</v>
      </c>
      <c r="F239" s="358">
        <v>85150</v>
      </c>
      <c r="G239" s="360">
        <v>10375304</v>
      </c>
    </row>
    <row r="240" spans="1:7" ht="19.5" customHeight="1">
      <c r="A240" s="361">
        <v>237</v>
      </c>
      <c r="B240" s="362"/>
      <c r="C240" s="363">
        <v>42272</v>
      </c>
      <c r="D240" s="364" t="s">
        <v>1554</v>
      </c>
      <c r="E240" s="366">
        <v>0</v>
      </c>
      <c r="F240" s="365">
        <v>88000</v>
      </c>
      <c r="G240" s="367">
        <v>10287304</v>
      </c>
    </row>
    <row r="241" spans="1:7" ht="19.5" customHeight="1">
      <c r="A241" s="354">
        <v>238</v>
      </c>
      <c r="B241" s="355"/>
      <c r="C241" s="356">
        <v>42272</v>
      </c>
      <c r="D241" s="357" t="s">
        <v>1555</v>
      </c>
      <c r="E241" s="359">
        <v>0</v>
      </c>
      <c r="F241" s="358">
        <v>38320</v>
      </c>
      <c r="G241" s="360">
        <v>10248984</v>
      </c>
    </row>
    <row r="242" spans="1:7" ht="19.5" customHeight="1">
      <c r="A242" s="361">
        <v>239</v>
      </c>
      <c r="B242" s="362"/>
      <c r="C242" s="363">
        <v>42272</v>
      </c>
      <c r="D242" s="364" t="s">
        <v>1556</v>
      </c>
      <c r="E242" s="366">
        <v>0</v>
      </c>
      <c r="F242" s="365">
        <v>660000</v>
      </c>
      <c r="G242" s="367">
        <v>9588984</v>
      </c>
    </row>
    <row r="243" spans="1:7" ht="19.5" customHeight="1">
      <c r="A243" s="354">
        <v>240</v>
      </c>
      <c r="B243" s="355"/>
      <c r="C243" s="356">
        <v>42272</v>
      </c>
      <c r="D243" s="357" t="s">
        <v>1557</v>
      </c>
      <c r="E243" s="359">
        <v>0</v>
      </c>
      <c r="F243" s="358">
        <v>1655400</v>
      </c>
      <c r="G243" s="360">
        <v>7933584</v>
      </c>
    </row>
    <row r="244" spans="1:7" ht="19.5" customHeight="1">
      <c r="A244" s="361">
        <v>241</v>
      </c>
      <c r="B244" s="362"/>
      <c r="C244" s="363">
        <v>42272</v>
      </c>
      <c r="D244" s="364" t="s">
        <v>1558</v>
      </c>
      <c r="E244" s="366">
        <v>0</v>
      </c>
      <c r="F244" s="365">
        <v>999240</v>
      </c>
      <c r="G244" s="367">
        <v>6934344</v>
      </c>
    </row>
    <row r="245" spans="1:7" ht="19.5" customHeight="1">
      <c r="A245" s="354">
        <v>242</v>
      </c>
      <c r="B245" s="355"/>
      <c r="C245" s="356">
        <v>42272</v>
      </c>
      <c r="D245" s="357" t="s">
        <v>1559</v>
      </c>
      <c r="E245" s="359">
        <v>0</v>
      </c>
      <c r="F245" s="358">
        <v>1563850</v>
      </c>
      <c r="G245" s="360">
        <v>5370494</v>
      </c>
    </row>
    <row r="246" spans="1:7" ht="19.5" customHeight="1">
      <c r="A246" s="361">
        <v>243</v>
      </c>
      <c r="B246" s="362"/>
      <c r="C246" s="363">
        <v>42272</v>
      </c>
      <c r="D246" s="364" t="s">
        <v>475</v>
      </c>
      <c r="E246" s="366">
        <v>0</v>
      </c>
      <c r="F246" s="365">
        <v>781925</v>
      </c>
      <c r="G246" s="367">
        <v>4588569</v>
      </c>
    </row>
    <row r="247" spans="1:7" ht="19.5" customHeight="1">
      <c r="A247" s="354">
        <v>244</v>
      </c>
      <c r="B247" s="355" t="s">
        <v>395</v>
      </c>
      <c r="C247" s="356">
        <v>42272</v>
      </c>
      <c r="D247" s="357" t="s">
        <v>1560</v>
      </c>
      <c r="E247" s="359">
        <v>0</v>
      </c>
      <c r="F247" s="358">
        <v>174190</v>
      </c>
      <c r="G247" s="360">
        <v>4414379</v>
      </c>
    </row>
    <row r="248" spans="1:7" ht="19.5" customHeight="1">
      <c r="A248" s="361">
        <v>245</v>
      </c>
      <c r="B248" s="362"/>
      <c r="C248" s="363">
        <v>42272</v>
      </c>
      <c r="D248" s="364" t="s">
        <v>1561</v>
      </c>
      <c r="E248" s="366">
        <v>0</v>
      </c>
      <c r="F248" s="365">
        <v>164530</v>
      </c>
      <c r="G248" s="367">
        <v>4249849</v>
      </c>
    </row>
    <row r="249" spans="1:7" ht="19.5" customHeight="1">
      <c r="A249" s="354">
        <v>246</v>
      </c>
      <c r="B249" s="355"/>
      <c r="C249" s="356">
        <v>42272</v>
      </c>
      <c r="D249" s="357" t="s">
        <v>1563</v>
      </c>
      <c r="E249" s="359">
        <v>0</v>
      </c>
      <c r="F249" s="358">
        <v>149450</v>
      </c>
      <c r="G249" s="360">
        <v>4100399</v>
      </c>
    </row>
    <row r="250" spans="1:7" ht="19.5" customHeight="1">
      <c r="A250" s="361">
        <v>247</v>
      </c>
      <c r="B250" s="362"/>
      <c r="C250" s="363">
        <v>42272</v>
      </c>
      <c r="D250" s="364" t="s">
        <v>1565</v>
      </c>
      <c r="E250" s="366">
        <v>0</v>
      </c>
      <c r="F250" s="365">
        <v>141180</v>
      </c>
      <c r="G250" s="367">
        <v>3959219</v>
      </c>
    </row>
    <row r="251" spans="1:7" ht="19.5" customHeight="1">
      <c r="A251" s="354">
        <v>248</v>
      </c>
      <c r="B251" s="355"/>
      <c r="C251" s="356">
        <v>42272</v>
      </c>
      <c r="D251" s="357" t="s">
        <v>1567</v>
      </c>
      <c r="E251" s="359">
        <v>0</v>
      </c>
      <c r="F251" s="358">
        <v>53210</v>
      </c>
      <c r="G251" s="360">
        <v>3906009</v>
      </c>
    </row>
    <row r="252" spans="1:7" ht="19.5" customHeight="1">
      <c r="A252" s="361">
        <v>249</v>
      </c>
      <c r="B252" s="362"/>
      <c r="C252" s="363">
        <v>42283</v>
      </c>
      <c r="D252" s="364" t="s">
        <v>1569</v>
      </c>
      <c r="E252" s="366">
        <v>0</v>
      </c>
      <c r="F252" s="365">
        <v>40000</v>
      </c>
      <c r="G252" s="367">
        <v>3866009</v>
      </c>
    </row>
    <row r="253" spans="1:7" ht="19.5" customHeight="1">
      <c r="A253" s="354">
        <v>250</v>
      </c>
      <c r="B253" s="355"/>
      <c r="C253" s="356">
        <v>42285</v>
      </c>
      <c r="D253" s="357" t="s">
        <v>467</v>
      </c>
      <c r="E253" s="358">
        <v>1040</v>
      </c>
      <c r="F253" s="359">
        <v>0</v>
      </c>
      <c r="G253" s="360">
        <v>3867049</v>
      </c>
    </row>
    <row r="254" spans="1:7" ht="19.5" customHeight="1">
      <c r="A254" s="361">
        <v>251</v>
      </c>
      <c r="B254" s="362"/>
      <c r="C254" s="363">
        <v>42291</v>
      </c>
      <c r="D254" s="364" t="s">
        <v>1572</v>
      </c>
      <c r="E254" s="366">
        <v>0</v>
      </c>
      <c r="F254" s="365">
        <v>32100</v>
      </c>
      <c r="G254" s="367">
        <v>3834949</v>
      </c>
    </row>
    <row r="255" spans="1:7" ht="19.5" customHeight="1">
      <c r="A255" s="354">
        <v>252</v>
      </c>
      <c r="B255" s="355"/>
      <c r="C255" s="356">
        <v>42291</v>
      </c>
      <c r="D255" s="357" t="s">
        <v>1573</v>
      </c>
      <c r="E255" s="359">
        <v>0</v>
      </c>
      <c r="F255" s="358">
        <v>10000</v>
      </c>
      <c r="G255" s="360">
        <v>3824949</v>
      </c>
    </row>
    <row r="256" spans="1:7" ht="19.5" customHeight="1">
      <c r="A256" s="361">
        <v>253</v>
      </c>
      <c r="B256" s="362"/>
      <c r="C256" s="363">
        <v>42292</v>
      </c>
      <c r="D256" s="364" t="s">
        <v>1574</v>
      </c>
      <c r="E256" s="366">
        <v>0</v>
      </c>
      <c r="F256" s="365">
        <v>70000</v>
      </c>
      <c r="G256" s="367">
        <v>3754949</v>
      </c>
    </row>
    <row r="257" spans="1:7" ht="19.5" customHeight="1">
      <c r="A257" s="354">
        <v>254</v>
      </c>
      <c r="B257" s="355"/>
      <c r="C257" s="356">
        <v>42293</v>
      </c>
      <c r="D257" s="357" t="s">
        <v>1575</v>
      </c>
      <c r="E257" s="359">
        <v>0</v>
      </c>
      <c r="F257" s="358">
        <v>22192</v>
      </c>
      <c r="G257" s="360">
        <v>3732757</v>
      </c>
    </row>
    <row r="258" spans="1:7" ht="19.5" customHeight="1">
      <c r="A258" s="361">
        <v>255</v>
      </c>
      <c r="B258" s="362"/>
      <c r="C258" s="363">
        <v>42293</v>
      </c>
      <c r="D258" s="364" t="s">
        <v>1577</v>
      </c>
      <c r="E258" s="366">
        <v>0</v>
      </c>
      <c r="F258" s="365">
        <v>83750</v>
      </c>
      <c r="G258" s="367">
        <v>3649007</v>
      </c>
    </row>
    <row r="259" spans="1:7" ht="19.5" customHeight="1">
      <c r="A259" s="354">
        <v>256</v>
      </c>
      <c r="B259" s="355"/>
      <c r="C259" s="356">
        <v>42297</v>
      </c>
      <c r="D259" s="357" t="s">
        <v>1578</v>
      </c>
      <c r="E259" s="359">
        <v>0</v>
      </c>
      <c r="F259" s="358">
        <v>60000</v>
      </c>
      <c r="G259" s="360">
        <v>3589007</v>
      </c>
    </row>
    <row r="260" spans="1:7" ht="19.5" customHeight="1">
      <c r="A260" s="361">
        <v>257</v>
      </c>
      <c r="B260" s="362"/>
      <c r="C260" s="363">
        <v>42298</v>
      </c>
      <c r="D260" s="364" t="s">
        <v>1579</v>
      </c>
      <c r="E260" s="366">
        <v>0</v>
      </c>
      <c r="F260" s="365">
        <v>37720</v>
      </c>
      <c r="G260" s="367">
        <v>3551287</v>
      </c>
    </row>
    <row r="261" spans="1:7" ht="19.5" customHeight="1">
      <c r="A261" s="354">
        <v>258</v>
      </c>
      <c r="B261" s="373"/>
      <c r="C261" s="356">
        <v>42298</v>
      </c>
      <c r="D261" s="357" t="s">
        <v>1581</v>
      </c>
      <c r="E261" s="359">
        <v>0</v>
      </c>
      <c r="F261" s="358">
        <v>7520</v>
      </c>
      <c r="G261" s="360">
        <v>3543767</v>
      </c>
    </row>
    <row r="262" spans="1:7" ht="19.5" customHeight="1">
      <c r="A262" s="361">
        <v>259</v>
      </c>
      <c r="B262" s="362"/>
      <c r="C262" s="363">
        <v>42298</v>
      </c>
      <c r="D262" s="364" t="s">
        <v>1583</v>
      </c>
      <c r="E262" s="366">
        <v>0</v>
      </c>
      <c r="F262" s="365">
        <v>66000</v>
      </c>
      <c r="G262" s="367">
        <v>3477767</v>
      </c>
    </row>
    <row r="263" spans="1:7" ht="19.5" customHeight="1">
      <c r="A263" s="354">
        <v>260</v>
      </c>
      <c r="B263" s="355"/>
      <c r="C263" s="356">
        <v>42299</v>
      </c>
      <c r="D263" s="357" t="s">
        <v>472</v>
      </c>
      <c r="E263" s="358">
        <v>10340290</v>
      </c>
      <c r="F263" s="359">
        <v>0</v>
      </c>
      <c r="G263" s="360">
        <v>13818057</v>
      </c>
    </row>
    <row r="264" spans="1:7" ht="19.5" customHeight="1">
      <c r="A264" s="361">
        <v>261</v>
      </c>
      <c r="B264" s="362"/>
      <c r="C264" s="363">
        <v>42299</v>
      </c>
      <c r="D264" s="364" t="s">
        <v>472</v>
      </c>
      <c r="E264" s="365">
        <v>7952800</v>
      </c>
      <c r="F264" s="366">
        <v>0</v>
      </c>
      <c r="G264" s="367">
        <v>21770857</v>
      </c>
    </row>
    <row r="265" spans="1:7" ht="19.5" customHeight="1">
      <c r="A265" s="354">
        <v>262</v>
      </c>
      <c r="B265" s="355"/>
      <c r="C265" s="356">
        <v>42300</v>
      </c>
      <c r="D265" s="357" t="s">
        <v>1584</v>
      </c>
      <c r="E265" s="359">
        <v>0</v>
      </c>
      <c r="F265" s="358">
        <v>660000</v>
      </c>
      <c r="G265" s="360">
        <v>21110857</v>
      </c>
    </row>
    <row r="266" spans="1:7" ht="19.5" customHeight="1">
      <c r="A266" s="361">
        <v>263</v>
      </c>
      <c r="B266" s="362"/>
      <c r="C266" s="363">
        <v>42300</v>
      </c>
      <c r="D266" s="364" t="s">
        <v>1585</v>
      </c>
      <c r="E266" s="366">
        <v>0</v>
      </c>
      <c r="F266" s="365">
        <v>1655350</v>
      </c>
      <c r="G266" s="367">
        <v>19455507</v>
      </c>
    </row>
    <row r="267" spans="1:7" ht="19.5" customHeight="1">
      <c r="A267" s="354">
        <v>264</v>
      </c>
      <c r="B267" s="355"/>
      <c r="C267" s="356">
        <v>42300</v>
      </c>
      <c r="D267" s="357" t="s">
        <v>1586</v>
      </c>
      <c r="E267" s="359">
        <v>0</v>
      </c>
      <c r="F267" s="358">
        <v>174190</v>
      </c>
      <c r="G267" s="360">
        <v>19281317</v>
      </c>
    </row>
    <row r="268" spans="1:7" ht="19.5" customHeight="1">
      <c r="A268" s="361">
        <v>265</v>
      </c>
      <c r="B268" s="362"/>
      <c r="C268" s="363">
        <v>42300</v>
      </c>
      <c r="D268" s="364" t="s">
        <v>1587</v>
      </c>
      <c r="E268" s="366">
        <v>0</v>
      </c>
      <c r="F268" s="365">
        <v>1563850</v>
      </c>
      <c r="G268" s="367">
        <v>17717467</v>
      </c>
    </row>
    <row r="269" spans="1:7" ht="19.5" customHeight="1">
      <c r="A269" s="354">
        <v>266</v>
      </c>
      <c r="B269" s="355"/>
      <c r="C269" s="356">
        <v>42300</v>
      </c>
      <c r="D269" s="357" t="s">
        <v>1588</v>
      </c>
      <c r="E269" s="359">
        <v>0</v>
      </c>
      <c r="F269" s="358">
        <v>164530</v>
      </c>
      <c r="G269" s="360">
        <v>17552937</v>
      </c>
    </row>
    <row r="270" spans="1:7" ht="19.5" customHeight="1">
      <c r="A270" s="361">
        <v>267</v>
      </c>
      <c r="B270" s="362"/>
      <c r="C270" s="363">
        <v>42303</v>
      </c>
      <c r="D270" s="364" t="s">
        <v>1589</v>
      </c>
      <c r="E270" s="366">
        <v>0</v>
      </c>
      <c r="F270" s="365">
        <v>47210</v>
      </c>
      <c r="G270" s="367">
        <v>17505727</v>
      </c>
    </row>
    <row r="271" spans="1:7" ht="19.5" customHeight="1">
      <c r="A271" s="354">
        <v>268</v>
      </c>
      <c r="B271" s="355" t="s">
        <v>395</v>
      </c>
      <c r="C271" s="356">
        <v>42303</v>
      </c>
      <c r="D271" s="357" t="s">
        <v>493</v>
      </c>
      <c r="E271" s="359">
        <v>0</v>
      </c>
      <c r="F271" s="358">
        <v>3900</v>
      </c>
      <c r="G271" s="360">
        <v>17501827</v>
      </c>
    </row>
    <row r="272" spans="1:7" ht="19.5" customHeight="1">
      <c r="A272" s="361">
        <v>269</v>
      </c>
      <c r="B272" s="362"/>
      <c r="C272" s="363">
        <v>42303</v>
      </c>
      <c r="D272" s="364" t="s">
        <v>1590</v>
      </c>
      <c r="E272" s="366">
        <v>0</v>
      </c>
      <c r="F272" s="365">
        <v>65000</v>
      </c>
      <c r="G272" s="367">
        <v>17436827</v>
      </c>
    </row>
    <row r="273" spans="1:7" ht="19.5" customHeight="1">
      <c r="A273" s="354">
        <v>270</v>
      </c>
      <c r="B273" s="355"/>
      <c r="C273" s="356">
        <v>42303</v>
      </c>
      <c r="D273" s="357" t="s">
        <v>1592</v>
      </c>
      <c r="E273" s="359">
        <v>0</v>
      </c>
      <c r="F273" s="358">
        <v>53210</v>
      </c>
      <c r="G273" s="360">
        <v>17383617</v>
      </c>
    </row>
    <row r="274" spans="1:7" ht="19.5" customHeight="1">
      <c r="A274" s="361">
        <v>271</v>
      </c>
      <c r="B274" s="362"/>
      <c r="C274" s="363">
        <v>42303</v>
      </c>
      <c r="D274" s="364" t="s">
        <v>1594</v>
      </c>
      <c r="E274" s="366">
        <v>0</v>
      </c>
      <c r="F274" s="365">
        <v>-1370</v>
      </c>
      <c r="G274" s="367">
        <v>17384987</v>
      </c>
    </row>
    <row r="275" spans="1:7" ht="19.5" customHeight="1">
      <c r="A275" s="354">
        <v>272</v>
      </c>
      <c r="B275" s="355"/>
      <c r="C275" s="356">
        <v>42304</v>
      </c>
      <c r="D275" s="357" t="s">
        <v>1595</v>
      </c>
      <c r="E275" s="359">
        <v>0</v>
      </c>
      <c r="F275" s="358">
        <v>149450</v>
      </c>
      <c r="G275" s="360">
        <v>17235537</v>
      </c>
    </row>
    <row r="276" spans="1:7" ht="19.5" customHeight="1">
      <c r="A276" s="361">
        <v>273</v>
      </c>
      <c r="B276" s="362"/>
      <c r="C276" s="363">
        <v>42304</v>
      </c>
      <c r="D276" s="364" t="s">
        <v>1596</v>
      </c>
      <c r="E276" s="366">
        <v>0</v>
      </c>
      <c r="F276" s="365">
        <v>141180</v>
      </c>
      <c r="G276" s="367">
        <v>17094357</v>
      </c>
    </row>
    <row r="277" spans="1:7" ht="19.5" customHeight="1">
      <c r="A277" s="354">
        <v>274</v>
      </c>
      <c r="B277" s="355"/>
      <c r="C277" s="356">
        <v>42306</v>
      </c>
      <c r="D277" s="357" t="s">
        <v>1598</v>
      </c>
      <c r="E277" s="359">
        <v>0</v>
      </c>
      <c r="F277" s="358">
        <v>13600</v>
      </c>
      <c r="G277" s="360">
        <v>17080757</v>
      </c>
    </row>
    <row r="278" spans="1:7" ht="19.5" customHeight="1">
      <c r="A278" s="361">
        <v>275</v>
      </c>
      <c r="B278" s="362"/>
      <c r="C278" s="363">
        <v>42307</v>
      </c>
      <c r="D278" s="364" t="s">
        <v>1569</v>
      </c>
      <c r="E278" s="366">
        <v>0</v>
      </c>
      <c r="F278" s="365">
        <v>70000</v>
      </c>
      <c r="G278" s="367">
        <v>17010757</v>
      </c>
    </row>
    <row r="279" spans="1:7" ht="19.5" customHeight="1">
      <c r="A279" s="354">
        <v>276</v>
      </c>
      <c r="B279" s="355"/>
      <c r="C279" s="356">
        <v>42310</v>
      </c>
      <c r="D279" s="357" t="s">
        <v>1599</v>
      </c>
      <c r="E279" s="359">
        <v>0</v>
      </c>
      <c r="F279" s="358">
        <v>5000</v>
      </c>
      <c r="G279" s="360">
        <v>17005757</v>
      </c>
    </row>
    <row r="280" spans="1:7" ht="19.5" customHeight="1">
      <c r="A280" s="361">
        <v>277</v>
      </c>
      <c r="B280" s="362"/>
      <c r="C280" s="363">
        <v>42310</v>
      </c>
      <c r="D280" s="364" t="s">
        <v>1601</v>
      </c>
      <c r="E280" s="366">
        <v>0</v>
      </c>
      <c r="F280" s="365">
        <v>295950</v>
      </c>
      <c r="G280" s="367">
        <v>16709807</v>
      </c>
    </row>
    <row r="281" spans="1:7" ht="19.5" customHeight="1">
      <c r="A281" s="354">
        <v>278</v>
      </c>
      <c r="B281" s="355"/>
      <c r="C281" s="356">
        <v>42312</v>
      </c>
      <c r="D281" s="357" t="s">
        <v>1603</v>
      </c>
      <c r="E281" s="359">
        <v>0</v>
      </c>
      <c r="F281" s="358">
        <v>51000</v>
      </c>
      <c r="G281" s="360">
        <v>16658807</v>
      </c>
    </row>
    <row r="282" spans="1:7" ht="19.5" customHeight="1">
      <c r="A282" s="361">
        <v>279</v>
      </c>
      <c r="B282" s="362"/>
      <c r="C282" s="363">
        <v>42312</v>
      </c>
      <c r="D282" s="364" t="s">
        <v>1605</v>
      </c>
      <c r="E282" s="366">
        <v>0</v>
      </c>
      <c r="F282" s="365">
        <v>-59590</v>
      </c>
      <c r="G282" s="367">
        <v>16718397</v>
      </c>
    </row>
    <row r="283" spans="1:7" ht="19.5" customHeight="1">
      <c r="A283" s="354">
        <v>280</v>
      </c>
      <c r="B283" s="355"/>
      <c r="C283" s="356">
        <v>42313</v>
      </c>
      <c r="D283" s="357" t="s">
        <v>1606</v>
      </c>
      <c r="E283" s="359">
        <v>0</v>
      </c>
      <c r="F283" s="358">
        <v>30000</v>
      </c>
      <c r="G283" s="360">
        <v>16688397</v>
      </c>
    </row>
    <row r="284" spans="1:7" ht="19.5" customHeight="1">
      <c r="A284" s="361">
        <v>281</v>
      </c>
      <c r="B284" s="362"/>
      <c r="C284" s="363">
        <v>42317</v>
      </c>
      <c r="D284" s="364" t="s">
        <v>1607</v>
      </c>
      <c r="E284" s="366">
        <v>0</v>
      </c>
      <c r="F284" s="365">
        <v>7500</v>
      </c>
      <c r="G284" s="367">
        <v>16680897</v>
      </c>
    </row>
    <row r="285" spans="1:7" ht="19.5" customHeight="1">
      <c r="A285" s="354">
        <v>282</v>
      </c>
      <c r="B285" s="355"/>
      <c r="C285" s="356">
        <v>42318</v>
      </c>
      <c r="D285" s="357" t="s">
        <v>1608</v>
      </c>
      <c r="E285" s="359">
        <v>0</v>
      </c>
      <c r="F285" s="358">
        <v>58560</v>
      </c>
      <c r="G285" s="360">
        <v>16622337</v>
      </c>
    </row>
    <row r="286" spans="1:7" ht="19.5" customHeight="1">
      <c r="A286" s="361">
        <v>283</v>
      </c>
      <c r="B286" s="362"/>
      <c r="C286" s="363">
        <v>42319</v>
      </c>
      <c r="D286" s="364" t="s">
        <v>1609</v>
      </c>
      <c r="E286" s="366">
        <v>0</v>
      </c>
      <c r="F286" s="365">
        <v>4280</v>
      </c>
      <c r="G286" s="367">
        <v>16618057</v>
      </c>
    </row>
    <row r="287" spans="1:7" ht="19.5" customHeight="1">
      <c r="A287" s="354">
        <v>284</v>
      </c>
      <c r="B287" s="373"/>
      <c r="C287" s="356">
        <v>42319</v>
      </c>
      <c r="D287" s="357" t="s">
        <v>1611</v>
      </c>
      <c r="E287" s="359">
        <v>0</v>
      </c>
      <c r="F287" s="358">
        <v>58150</v>
      </c>
      <c r="G287" s="360">
        <v>16559907</v>
      </c>
    </row>
    <row r="288" spans="1:7" ht="19.5" customHeight="1">
      <c r="A288" s="361">
        <v>285</v>
      </c>
      <c r="B288" s="362"/>
      <c r="C288" s="363">
        <v>42319</v>
      </c>
      <c r="D288" s="364" t="s">
        <v>1613</v>
      </c>
      <c r="E288" s="366">
        <v>0</v>
      </c>
      <c r="F288" s="365">
        <v>47900</v>
      </c>
      <c r="G288" s="367">
        <v>16512007</v>
      </c>
    </row>
    <row r="289" spans="1:7" ht="19.5" customHeight="1">
      <c r="A289" s="354">
        <v>286</v>
      </c>
      <c r="B289" s="355"/>
      <c r="C289" s="356">
        <v>42321</v>
      </c>
      <c r="D289" s="357" t="s">
        <v>1614</v>
      </c>
      <c r="E289" s="359">
        <v>0</v>
      </c>
      <c r="F289" s="358">
        <v>60000</v>
      </c>
      <c r="G289" s="360">
        <v>16452007</v>
      </c>
    </row>
    <row r="290" spans="1:7" ht="19.5" customHeight="1">
      <c r="A290" s="361">
        <v>287</v>
      </c>
      <c r="B290" s="362"/>
      <c r="C290" s="363">
        <v>42321</v>
      </c>
      <c r="D290" s="364" t="s">
        <v>1616</v>
      </c>
      <c r="E290" s="366">
        <v>0</v>
      </c>
      <c r="F290" s="365">
        <v>36482</v>
      </c>
      <c r="G290" s="367">
        <v>16415525</v>
      </c>
    </row>
    <row r="291" spans="1:7" ht="19.5" customHeight="1">
      <c r="A291" s="354">
        <v>288</v>
      </c>
      <c r="B291" s="355"/>
      <c r="C291" s="356">
        <v>42324</v>
      </c>
      <c r="D291" s="357" t="s">
        <v>1617</v>
      </c>
      <c r="E291" s="359">
        <v>0</v>
      </c>
      <c r="F291" s="358">
        <v>60000</v>
      </c>
      <c r="G291" s="360">
        <v>16355525</v>
      </c>
    </row>
    <row r="292" spans="1:7" ht="19.5" customHeight="1">
      <c r="A292" s="361">
        <v>289</v>
      </c>
      <c r="B292" s="362"/>
      <c r="C292" s="363">
        <v>42325</v>
      </c>
      <c r="D292" s="364" t="s">
        <v>1618</v>
      </c>
      <c r="E292" s="366">
        <v>0</v>
      </c>
      <c r="F292" s="365">
        <v>163000</v>
      </c>
      <c r="G292" s="367">
        <v>16192525</v>
      </c>
    </row>
    <row r="293" spans="1:7" ht="19.5" customHeight="1">
      <c r="A293" s="354">
        <v>290</v>
      </c>
      <c r="B293" s="355"/>
      <c r="C293" s="356">
        <v>42328</v>
      </c>
      <c r="D293" s="357" t="s">
        <v>1619</v>
      </c>
      <c r="E293" s="359">
        <v>0</v>
      </c>
      <c r="F293" s="358">
        <v>-14290</v>
      </c>
      <c r="G293" s="360">
        <v>16206815</v>
      </c>
    </row>
    <row r="294" spans="1:7" ht="19.5" customHeight="1">
      <c r="A294" s="361">
        <v>291</v>
      </c>
      <c r="B294" s="362"/>
      <c r="C294" s="363">
        <v>42328</v>
      </c>
      <c r="D294" s="364" t="s">
        <v>1620</v>
      </c>
      <c r="E294" s="366">
        <v>0</v>
      </c>
      <c r="F294" s="365">
        <v>8260</v>
      </c>
      <c r="G294" s="367">
        <v>16198555</v>
      </c>
    </row>
    <row r="295" spans="1:7" ht="19.5" customHeight="1">
      <c r="A295" s="354">
        <v>292</v>
      </c>
      <c r="B295" s="355"/>
      <c r="C295" s="356">
        <v>42328</v>
      </c>
      <c r="D295" s="357" t="s">
        <v>1622</v>
      </c>
      <c r="E295" s="359">
        <v>0</v>
      </c>
      <c r="F295" s="358">
        <v>8600</v>
      </c>
      <c r="G295" s="360">
        <v>16189955</v>
      </c>
    </row>
    <row r="296" spans="1:7" ht="19.5" customHeight="1">
      <c r="A296" s="361">
        <v>293</v>
      </c>
      <c r="B296" s="362"/>
      <c r="C296" s="363">
        <v>42331</v>
      </c>
      <c r="D296" s="364" t="s">
        <v>1624</v>
      </c>
      <c r="E296" s="366">
        <v>0</v>
      </c>
      <c r="F296" s="365">
        <v>35290</v>
      </c>
      <c r="G296" s="367">
        <v>16154665</v>
      </c>
    </row>
    <row r="297" spans="1:7" ht="19.5" customHeight="1">
      <c r="A297" s="354">
        <v>294</v>
      </c>
      <c r="B297" s="355" t="s">
        <v>395</v>
      </c>
      <c r="C297" s="356">
        <v>42331</v>
      </c>
      <c r="D297" s="357" t="s">
        <v>1626</v>
      </c>
      <c r="E297" s="359">
        <v>0</v>
      </c>
      <c r="F297" s="358">
        <v>4400</v>
      </c>
      <c r="G297" s="360">
        <v>16150265</v>
      </c>
    </row>
    <row r="298" spans="1:7" ht="19.5" customHeight="1">
      <c r="A298" s="361">
        <v>295</v>
      </c>
      <c r="B298" s="362"/>
      <c r="C298" s="363">
        <v>42332</v>
      </c>
      <c r="D298" s="364" t="s">
        <v>1628</v>
      </c>
      <c r="E298" s="366">
        <v>0</v>
      </c>
      <c r="F298" s="365">
        <v>39500</v>
      </c>
      <c r="G298" s="367">
        <v>16110765</v>
      </c>
    </row>
    <row r="299" spans="1:7" ht="19.5" customHeight="1">
      <c r="A299" s="354">
        <v>296</v>
      </c>
      <c r="B299" s="355"/>
      <c r="C299" s="356">
        <v>42332</v>
      </c>
      <c r="D299" s="357" t="s">
        <v>1630</v>
      </c>
      <c r="E299" s="359">
        <v>0</v>
      </c>
      <c r="F299" s="358">
        <v>-13230</v>
      </c>
      <c r="G299" s="360">
        <v>16123995</v>
      </c>
    </row>
    <row r="300" spans="1:7" ht="19.5" customHeight="1">
      <c r="A300" s="361">
        <v>297</v>
      </c>
      <c r="B300" s="362"/>
      <c r="C300" s="363">
        <v>42333</v>
      </c>
      <c r="D300" s="364" t="s">
        <v>1631</v>
      </c>
      <c r="E300" s="366">
        <v>0</v>
      </c>
      <c r="F300" s="365">
        <v>551800</v>
      </c>
      <c r="G300" s="367">
        <v>15572195</v>
      </c>
    </row>
    <row r="301" spans="1:7" ht="19.5" customHeight="1">
      <c r="A301" s="354">
        <v>298</v>
      </c>
      <c r="B301" s="355"/>
      <c r="C301" s="356">
        <v>42333</v>
      </c>
      <c r="D301" s="357" t="s">
        <v>475</v>
      </c>
      <c r="E301" s="359">
        <v>0</v>
      </c>
      <c r="F301" s="358">
        <v>-6000</v>
      </c>
      <c r="G301" s="360">
        <v>15578195</v>
      </c>
    </row>
    <row r="302" spans="1:7" ht="19.5" customHeight="1">
      <c r="A302" s="361">
        <v>299</v>
      </c>
      <c r="B302" s="362"/>
      <c r="C302" s="363">
        <v>42333</v>
      </c>
      <c r="D302" s="364" t="s">
        <v>1632</v>
      </c>
      <c r="E302" s="366">
        <v>0</v>
      </c>
      <c r="F302" s="365">
        <v>1190000</v>
      </c>
      <c r="G302" s="367">
        <v>14388195</v>
      </c>
    </row>
    <row r="303" spans="1:7" ht="19.5" customHeight="1">
      <c r="A303" s="354">
        <v>300</v>
      </c>
      <c r="B303" s="355"/>
      <c r="C303" s="356">
        <v>42333</v>
      </c>
      <c r="D303" s="357" t="s">
        <v>1633</v>
      </c>
      <c r="E303" s="359">
        <v>0</v>
      </c>
      <c r="F303" s="358">
        <v>26670</v>
      </c>
      <c r="G303" s="360">
        <v>14361525</v>
      </c>
    </row>
    <row r="304" spans="1:7" ht="19.5" customHeight="1">
      <c r="A304" s="361">
        <v>301</v>
      </c>
      <c r="B304" s="362"/>
      <c r="C304" s="363">
        <v>42333</v>
      </c>
      <c r="D304" s="364" t="s">
        <v>1634</v>
      </c>
      <c r="E304" s="366">
        <v>0</v>
      </c>
      <c r="F304" s="365">
        <v>53580</v>
      </c>
      <c r="G304" s="367">
        <v>14307945</v>
      </c>
    </row>
    <row r="305" spans="1:7" ht="19.5" customHeight="1">
      <c r="A305" s="354">
        <v>302</v>
      </c>
      <c r="B305" s="355"/>
      <c r="C305" s="356">
        <v>42333</v>
      </c>
      <c r="D305" s="357" t="s">
        <v>1635</v>
      </c>
      <c r="E305" s="359">
        <v>0</v>
      </c>
      <c r="F305" s="358">
        <v>115590</v>
      </c>
      <c r="G305" s="360">
        <v>14192355</v>
      </c>
    </row>
    <row r="306" spans="1:7" ht="19.5" customHeight="1">
      <c r="A306" s="361">
        <v>303</v>
      </c>
      <c r="B306" s="362"/>
      <c r="C306" s="363">
        <v>42333</v>
      </c>
      <c r="D306" s="364" t="s">
        <v>1636</v>
      </c>
      <c r="E306" s="366">
        <v>0</v>
      </c>
      <c r="F306" s="365">
        <v>45483</v>
      </c>
      <c r="G306" s="367">
        <v>14146872</v>
      </c>
    </row>
    <row r="307" spans="1:7" ht="19.5" customHeight="1">
      <c r="A307" s="354">
        <v>304</v>
      </c>
      <c r="B307" s="355"/>
      <c r="C307" s="356">
        <v>42333</v>
      </c>
      <c r="D307" s="357" t="s">
        <v>1637</v>
      </c>
      <c r="E307" s="359">
        <v>0</v>
      </c>
      <c r="F307" s="358">
        <v>101389</v>
      </c>
      <c r="G307" s="360">
        <v>14045483</v>
      </c>
    </row>
    <row r="308" spans="1:7" ht="19.5" customHeight="1">
      <c r="A308" s="361">
        <v>305</v>
      </c>
      <c r="B308" s="362"/>
      <c r="C308" s="363">
        <v>42333</v>
      </c>
      <c r="D308" s="364" t="s">
        <v>1638</v>
      </c>
      <c r="E308" s="366">
        <v>0</v>
      </c>
      <c r="F308" s="365">
        <v>1563850</v>
      </c>
      <c r="G308" s="367">
        <v>12481633</v>
      </c>
    </row>
    <row r="309" spans="1:7" ht="19.5" customHeight="1">
      <c r="A309" s="354">
        <v>306</v>
      </c>
      <c r="B309" s="355"/>
      <c r="C309" s="356">
        <v>42333</v>
      </c>
      <c r="D309" s="357" t="s">
        <v>1639</v>
      </c>
      <c r="E309" s="359">
        <v>0</v>
      </c>
      <c r="F309" s="358">
        <v>164530</v>
      </c>
      <c r="G309" s="360">
        <v>12317103</v>
      </c>
    </row>
    <row r="310" spans="1:7" ht="19.5" customHeight="1">
      <c r="A310" s="361">
        <v>307</v>
      </c>
      <c r="B310" s="362"/>
      <c r="C310" s="363">
        <v>42333</v>
      </c>
      <c r="D310" s="364" t="s">
        <v>1641</v>
      </c>
      <c r="E310" s="366">
        <v>0</v>
      </c>
      <c r="F310" s="365">
        <v>141180</v>
      </c>
      <c r="G310" s="367">
        <v>12175923</v>
      </c>
    </row>
    <row r="311" spans="1:7" ht="19.5" customHeight="1">
      <c r="A311" s="354">
        <v>308</v>
      </c>
      <c r="B311" s="355"/>
      <c r="C311" s="356">
        <v>42333</v>
      </c>
      <c r="D311" s="357" t="s">
        <v>1643</v>
      </c>
      <c r="E311" s="359">
        <v>0</v>
      </c>
      <c r="F311" s="358">
        <v>53210</v>
      </c>
      <c r="G311" s="360">
        <v>12122713</v>
      </c>
    </row>
    <row r="312" spans="1:7" ht="19.5" customHeight="1">
      <c r="A312" s="361">
        <v>309</v>
      </c>
      <c r="B312" s="362"/>
      <c r="C312" s="363">
        <v>42333</v>
      </c>
      <c r="D312" s="364" t="s">
        <v>1645</v>
      </c>
      <c r="E312" s="366">
        <v>0</v>
      </c>
      <c r="F312" s="365">
        <v>660000</v>
      </c>
      <c r="G312" s="367">
        <v>11462713</v>
      </c>
    </row>
    <row r="313" spans="1:7" ht="19.5" customHeight="1">
      <c r="A313" s="354">
        <v>310</v>
      </c>
      <c r="B313" s="373"/>
      <c r="C313" s="356">
        <v>42334</v>
      </c>
      <c r="D313" s="357" t="s">
        <v>1646</v>
      </c>
      <c r="E313" s="359">
        <v>0</v>
      </c>
      <c r="F313" s="358">
        <v>240000</v>
      </c>
      <c r="G313" s="360">
        <v>11222713</v>
      </c>
    </row>
    <row r="314" spans="1:7" ht="19.5" customHeight="1">
      <c r="A314" s="361">
        <v>311</v>
      </c>
      <c r="B314" s="362"/>
      <c r="C314" s="363">
        <v>42334</v>
      </c>
      <c r="D314" s="364" t="s">
        <v>1569</v>
      </c>
      <c r="E314" s="366">
        <v>0</v>
      </c>
      <c r="F314" s="365">
        <v>66000</v>
      </c>
      <c r="G314" s="367">
        <v>11156713</v>
      </c>
    </row>
    <row r="315" spans="1:7" ht="19.5" customHeight="1">
      <c r="A315" s="354">
        <v>312</v>
      </c>
      <c r="B315" s="355"/>
      <c r="C315" s="356">
        <v>42335</v>
      </c>
      <c r="D315" s="357" t="s">
        <v>1648</v>
      </c>
      <c r="E315" s="359">
        <v>0</v>
      </c>
      <c r="F315" s="358">
        <v>48580</v>
      </c>
      <c r="G315" s="360">
        <v>11108133</v>
      </c>
    </row>
    <row r="316" spans="1:7" ht="19.5" customHeight="1">
      <c r="A316" s="361">
        <v>313</v>
      </c>
      <c r="B316" s="362"/>
      <c r="C316" s="363">
        <v>42335</v>
      </c>
      <c r="D316" s="364" t="s">
        <v>1650</v>
      </c>
      <c r="E316" s="366">
        <v>0</v>
      </c>
      <c r="F316" s="365">
        <v>132000</v>
      </c>
      <c r="G316" s="367">
        <v>10976133</v>
      </c>
    </row>
    <row r="317" spans="1:7" ht="19.5" customHeight="1">
      <c r="A317" s="354">
        <v>314</v>
      </c>
      <c r="B317" s="355"/>
      <c r="C317" s="356">
        <v>42335</v>
      </c>
      <c r="D317" s="357" t="s">
        <v>1652</v>
      </c>
      <c r="E317" s="359">
        <v>0</v>
      </c>
      <c r="F317" s="358">
        <v>27500</v>
      </c>
      <c r="G317" s="360">
        <v>10948633</v>
      </c>
    </row>
    <row r="318" spans="1:7" ht="19.5" customHeight="1">
      <c r="A318" s="361">
        <v>315</v>
      </c>
      <c r="B318" s="362"/>
      <c r="C318" s="363">
        <v>42341</v>
      </c>
      <c r="D318" s="364" t="s">
        <v>1653</v>
      </c>
      <c r="E318" s="366">
        <v>0</v>
      </c>
      <c r="F318" s="365">
        <v>26000</v>
      </c>
      <c r="G318" s="367">
        <v>10922633</v>
      </c>
    </row>
    <row r="319" spans="1:7" ht="19.5" customHeight="1">
      <c r="A319" s="354">
        <v>316</v>
      </c>
      <c r="B319" s="355"/>
      <c r="C319" s="356">
        <v>42342</v>
      </c>
      <c r="D319" s="357" t="s">
        <v>1655</v>
      </c>
      <c r="E319" s="359">
        <v>0</v>
      </c>
      <c r="F319" s="358">
        <v>18000</v>
      </c>
      <c r="G319" s="360">
        <v>10904633</v>
      </c>
    </row>
    <row r="320" spans="1:7" ht="19.5" customHeight="1">
      <c r="A320" s="361">
        <v>317</v>
      </c>
      <c r="B320" s="362"/>
      <c r="C320" s="363">
        <v>42346</v>
      </c>
      <c r="D320" s="364" t="s">
        <v>1657</v>
      </c>
      <c r="E320" s="366">
        <v>0</v>
      </c>
      <c r="F320" s="365">
        <v>111000</v>
      </c>
      <c r="G320" s="367">
        <v>10793633</v>
      </c>
    </row>
    <row r="321" spans="1:7" ht="19.5" customHeight="1">
      <c r="A321" s="354">
        <v>318</v>
      </c>
      <c r="B321" s="355"/>
      <c r="C321" s="356">
        <v>42347</v>
      </c>
      <c r="D321" s="357" t="s">
        <v>1569</v>
      </c>
      <c r="E321" s="359">
        <v>0</v>
      </c>
      <c r="F321" s="358">
        <v>66000</v>
      </c>
      <c r="G321" s="360">
        <v>10727633</v>
      </c>
    </row>
    <row r="322" spans="1:7" ht="19.5" customHeight="1">
      <c r="A322" s="361">
        <v>319</v>
      </c>
      <c r="B322" s="362"/>
      <c r="C322" s="363">
        <v>42348</v>
      </c>
      <c r="D322" s="364" t="s">
        <v>1659</v>
      </c>
      <c r="E322" s="366">
        <v>0</v>
      </c>
      <c r="F322" s="365">
        <v>110000</v>
      </c>
      <c r="G322" s="367">
        <v>10617633</v>
      </c>
    </row>
    <row r="323" spans="1:7" ht="19.5" customHeight="1">
      <c r="A323" s="354">
        <v>320</v>
      </c>
      <c r="B323" s="355"/>
      <c r="C323" s="356">
        <v>42348</v>
      </c>
      <c r="D323" s="357" t="s">
        <v>1660</v>
      </c>
      <c r="E323" s="359">
        <v>0</v>
      </c>
      <c r="F323" s="358">
        <v>32000</v>
      </c>
      <c r="G323" s="360">
        <v>10585633</v>
      </c>
    </row>
    <row r="324" spans="1:7" ht="19.5" customHeight="1">
      <c r="A324" s="361">
        <v>321</v>
      </c>
      <c r="B324" s="362"/>
      <c r="C324" s="363">
        <v>42348</v>
      </c>
      <c r="D324" s="364" t="s">
        <v>1662</v>
      </c>
      <c r="E324" s="366">
        <v>0</v>
      </c>
      <c r="F324" s="365">
        <v>66000</v>
      </c>
      <c r="G324" s="367">
        <v>10519633</v>
      </c>
    </row>
    <row r="325" spans="1:7" ht="19.5" customHeight="1">
      <c r="A325" s="354">
        <v>322</v>
      </c>
      <c r="B325" s="355"/>
      <c r="C325" s="356">
        <v>42348</v>
      </c>
      <c r="D325" s="357" t="s">
        <v>1664</v>
      </c>
      <c r="E325" s="359">
        <v>0</v>
      </c>
      <c r="F325" s="358">
        <v>27070</v>
      </c>
      <c r="G325" s="360">
        <v>10492563</v>
      </c>
    </row>
    <row r="326" spans="1:7" ht="19.5" customHeight="1">
      <c r="A326" s="361">
        <v>323</v>
      </c>
      <c r="B326" s="362"/>
      <c r="C326" s="363">
        <v>42348</v>
      </c>
      <c r="D326" s="364" t="s">
        <v>1666</v>
      </c>
      <c r="E326" s="366">
        <v>0</v>
      </c>
      <c r="F326" s="365">
        <v>19800</v>
      </c>
      <c r="G326" s="367">
        <v>10472763</v>
      </c>
    </row>
    <row r="327" spans="1:7" ht="19.5" customHeight="1">
      <c r="A327" s="354">
        <v>324</v>
      </c>
      <c r="B327" s="355" t="s">
        <v>395</v>
      </c>
      <c r="C327" s="356">
        <v>42348</v>
      </c>
      <c r="D327" s="357" t="s">
        <v>1668</v>
      </c>
      <c r="E327" s="359">
        <v>0</v>
      </c>
      <c r="F327" s="358">
        <v>165190</v>
      </c>
      <c r="G327" s="360">
        <v>10307573</v>
      </c>
    </row>
    <row r="328" spans="1:7" ht="19.5" customHeight="1">
      <c r="A328" s="361">
        <v>325</v>
      </c>
      <c r="B328" s="362"/>
      <c r="C328" s="363">
        <v>42349</v>
      </c>
      <c r="D328" s="364" t="s">
        <v>1669</v>
      </c>
      <c r="E328" s="366">
        <v>0</v>
      </c>
      <c r="F328" s="365">
        <v>10000</v>
      </c>
      <c r="G328" s="367">
        <v>10297573</v>
      </c>
    </row>
    <row r="329" spans="1:7" ht="19.5" customHeight="1">
      <c r="A329" s="354">
        <v>326</v>
      </c>
      <c r="B329" s="355"/>
      <c r="C329" s="356">
        <v>42352</v>
      </c>
      <c r="D329" s="357" t="s">
        <v>1671</v>
      </c>
      <c r="E329" s="359">
        <v>0</v>
      </c>
      <c r="F329" s="358">
        <v>36482</v>
      </c>
      <c r="G329" s="360">
        <v>10261091</v>
      </c>
    </row>
    <row r="330" spans="1:7" ht="19.5" customHeight="1">
      <c r="A330" s="361">
        <v>327</v>
      </c>
      <c r="B330" s="362"/>
      <c r="C330" s="363">
        <v>42355</v>
      </c>
      <c r="D330" s="364" t="s">
        <v>1672</v>
      </c>
      <c r="E330" s="366">
        <v>0</v>
      </c>
      <c r="F330" s="365">
        <v>66000</v>
      </c>
      <c r="G330" s="367">
        <v>10195091</v>
      </c>
    </row>
    <row r="331" spans="1:7" ht="19.5" customHeight="1">
      <c r="A331" s="354">
        <v>328</v>
      </c>
      <c r="B331" s="355"/>
      <c r="C331" s="356">
        <v>42355</v>
      </c>
      <c r="D331" s="357" t="s">
        <v>1674</v>
      </c>
      <c r="E331" s="359">
        <v>0</v>
      </c>
      <c r="F331" s="358">
        <v>957110</v>
      </c>
      <c r="G331" s="360">
        <v>9237981</v>
      </c>
    </row>
    <row r="332" spans="1:7" ht="19.5" customHeight="1">
      <c r="A332" s="361">
        <v>329</v>
      </c>
      <c r="B332" s="362"/>
      <c r="C332" s="363">
        <v>42356</v>
      </c>
      <c r="D332" s="364" t="s">
        <v>1676</v>
      </c>
      <c r="E332" s="366">
        <v>0</v>
      </c>
      <c r="F332" s="365">
        <v>14370</v>
      </c>
      <c r="G332" s="367">
        <v>9223611</v>
      </c>
    </row>
    <row r="333" spans="1:7" ht="19.5" customHeight="1">
      <c r="A333" s="354">
        <v>330</v>
      </c>
      <c r="B333" s="355"/>
      <c r="C333" s="356">
        <v>42356</v>
      </c>
      <c r="D333" s="357" t="s">
        <v>1678</v>
      </c>
      <c r="E333" s="359">
        <v>0</v>
      </c>
      <c r="F333" s="358">
        <v>20000</v>
      </c>
      <c r="G333" s="360">
        <v>9203611</v>
      </c>
    </row>
    <row r="334" spans="1:7" ht="19.5" customHeight="1">
      <c r="A334" s="361">
        <v>331</v>
      </c>
      <c r="B334" s="362"/>
      <c r="C334" s="363">
        <v>42356</v>
      </c>
      <c r="D334" s="364" t="s">
        <v>1680</v>
      </c>
      <c r="E334" s="366">
        <v>0</v>
      </c>
      <c r="F334" s="365">
        <v>22000</v>
      </c>
      <c r="G334" s="367">
        <v>9181611</v>
      </c>
    </row>
    <row r="335" spans="1:7" ht="19.5" customHeight="1">
      <c r="A335" s="354">
        <v>332</v>
      </c>
      <c r="B335" s="355"/>
      <c r="C335" s="356">
        <v>42356</v>
      </c>
      <c r="D335" s="357" t="s">
        <v>1682</v>
      </c>
      <c r="E335" s="359">
        <v>0</v>
      </c>
      <c r="F335" s="358">
        <v>37920</v>
      </c>
      <c r="G335" s="360">
        <v>9143691</v>
      </c>
    </row>
    <row r="336" spans="1:7" ht="19.5" customHeight="1">
      <c r="A336" s="361">
        <v>333</v>
      </c>
      <c r="B336" s="362"/>
      <c r="C336" s="363">
        <v>42356</v>
      </c>
      <c r="D336" s="364" t="s">
        <v>1684</v>
      </c>
      <c r="E336" s="366">
        <v>0</v>
      </c>
      <c r="F336" s="365">
        <v>7960</v>
      </c>
      <c r="G336" s="367">
        <v>9135731</v>
      </c>
    </row>
    <row r="337" spans="1:7" ht="19.5" customHeight="1">
      <c r="A337" s="354">
        <v>334</v>
      </c>
      <c r="B337" s="355"/>
      <c r="C337" s="356">
        <v>42359</v>
      </c>
      <c r="D337" s="357" t="s">
        <v>1685</v>
      </c>
      <c r="E337" s="359">
        <v>0</v>
      </c>
      <c r="F337" s="358">
        <v>115000</v>
      </c>
      <c r="G337" s="360">
        <v>9020731</v>
      </c>
    </row>
    <row r="338" spans="1:7" ht="19.5" customHeight="1">
      <c r="A338" s="361">
        <v>335</v>
      </c>
      <c r="B338" s="362"/>
      <c r="C338" s="363">
        <v>42359</v>
      </c>
      <c r="D338" s="364" t="s">
        <v>1686</v>
      </c>
      <c r="E338" s="366">
        <v>0</v>
      </c>
      <c r="F338" s="365">
        <v>4000</v>
      </c>
      <c r="G338" s="367">
        <v>9016731</v>
      </c>
    </row>
    <row r="339" spans="1:7" ht="19.5" customHeight="1">
      <c r="A339" s="354">
        <v>336</v>
      </c>
      <c r="B339" s="373"/>
      <c r="C339" s="356">
        <v>42359</v>
      </c>
      <c r="D339" s="357" t="s">
        <v>1688</v>
      </c>
      <c r="E339" s="359">
        <v>0</v>
      </c>
      <c r="F339" s="358">
        <v>398000</v>
      </c>
      <c r="G339" s="360">
        <v>8618731</v>
      </c>
    </row>
    <row r="340" spans="1:7" ht="19.5" customHeight="1">
      <c r="A340" s="361">
        <v>337</v>
      </c>
      <c r="B340" s="362"/>
      <c r="C340" s="363">
        <v>42359</v>
      </c>
      <c r="D340" s="364" t="s">
        <v>1690</v>
      </c>
      <c r="E340" s="366">
        <v>0</v>
      </c>
      <c r="F340" s="365">
        <v>118000</v>
      </c>
      <c r="G340" s="367">
        <v>8500731</v>
      </c>
    </row>
    <row r="341" spans="1:7" ht="19.5" customHeight="1">
      <c r="A341" s="354">
        <v>338</v>
      </c>
      <c r="B341" s="355"/>
      <c r="C341" s="356">
        <v>42359</v>
      </c>
      <c r="D341" s="357" t="s">
        <v>1692</v>
      </c>
      <c r="E341" s="359">
        <v>0</v>
      </c>
      <c r="F341" s="358">
        <v>4000</v>
      </c>
      <c r="G341" s="360">
        <v>8496731</v>
      </c>
    </row>
    <row r="342" spans="1:7" ht="19.5" customHeight="1">
      <c r="A342" s="361">
        <v>339</v>
      </c>
      <c r="B342" s="362"/>
      <c r="C342" s="363">
        <v>42359</v>
      </c>
      <c r="D342" s="364" t="s">
        <v>1694</v>
      </c>
      <c r="E342" s="366">
        <v>0</v>
      </c>
      <c r="F342" s="365">
        <v>27500</v>
      </c>
      <c r="G342" s="367">
        <v>8469231</v>
      </c>
    </row>
    <row r="343" spans="1:7" ht="19.5" customHeight="1">
      <c r="A343" s="354">
        <v>340</v>
      </c>
      <c r="B343" s="355"/>
      <c r="C343" s="356">
        <v>42360</v>
      </c>
      <c r="D343" s="357" t="s">
        <v>1695</v>
      </c>
      <c r="E343" s="359">
        <v>0</v>
      </c>
      <c r="F343" s="358">
        <v>37500</v>
      </c>
      <c r="G343" s="360">
        <v>8431731</v>
      </c>
    </row>
    <row r="344" spans="1:7" ht="19.5" customHeight="1">
      <c r="A344" s="361">
        <v>341</v>
      </c>
      <c r="B344" s="362"/>
      <c r="C344" s="363">
        <v>42360</v>
      </c>
      <c r="D344" s="364" t="s">
        <v>1697</v>
      </c>
      <c r="E344" s="366">
        <v>0</v>
      </c>
      <c r="F344" s="365">
        <v>60000</v>
      </c>
      <c r="G344" s="367">
        <v>8371731</v>
      </c>
    </row>
    <row r="345" spans="1:7" ht="19.5" customHeight="1">
      <c r="A345" s="354">
        <v>342</v>
      </c>
      <c r="B345" s="355"/>
      <c r="C345" s="356">
        <v>42360</v>
      </c>
      <c r="D345" s="357" t="s">
        <v>1699</v>
      </c>
      <c r="E345" s="359">
        <v>0</v>
      </c>
      <c r="F345" s="358">
        <v>78960</v>
      </c>
      <c r="G345" s="360">
        <v>8292771</v>
      </c>
    </row>
    <row r="346" spans="1:7" ht="19.5" customHeight="1">
      <c r="A346" s="361">
        <v>343</v>
      </c>
      <c r="B346" s="362"/>
      <c r="C346" s="363">
        <v>42361</v>
      </c>
      <c r="D346" s="364" t="s">
        <v>1700</v>
      </c>
      <c r="E346" s="366">
        <v>0</v>
      </c>
      <c r="F346" s="365">
        <v>50000</v>
      </c>
      <c r="G346" s="367">
        <v>8242771</v>
      </c>
    </row>
    <row r="347" spans="1:7" ht="19.5" customHeight="1">
      <c r="A347" s="354">
        <v>344</v>
      </c>
      <c r="B347" s="355"/>
      <c r="C347" s="356">
        <v>42361</v>
      </c>
      <c r="D347" s="357" t="s">
        <v>1701</v>
      </c>
      <c r="E347" s="359">
        <v>0</v>
      </c>
      <c r="F347" s="358">
        <v>50000</v>
      </c>
      <c r="G347" s="360">
        <v>8192771</v>
      </c>
    </row>
    <row r="348" spans="1:7" ht="19.5" customHeight="1">
      <c r="A348" s="361">
        <v>345</v>
      </c>
      <c r="B348" s="362"/>
      <c r="C348" s="363">
        <v>42361</v>
      </c>
      <c r="D348" s="364" t="s">
        <v>1702</v>
      </c>
      <c r="E348" s="366">
        <v>0</v>
      </c>
      <c r="F348" s="365">
        <v>1840</v>
      </c>
      <c r="G348" s="367">
        <v>8190931</v>
      </c>
    </row>
    <row r="349" spans="1:7" ht="19.5" customHeight="1">
      <c r="A349" s="354">
        <v>346</v>
      </c>
      <c r="B349" s="355"/>
      <c r="C349" s="356">
        <v>42361</v>
      </c>
      <c r="D349" s="357" t="s">
        <v>1702</v>
      </c>
      <c r="E349" s="359">
        <v>0</v>
      </c>
      <c r="F349" s="358">
        <v>1300</v>
      </c>
      <c r="G349" s="360">
        <v>8189631</v>
      </c>
    </row>
    <row r="350" spans="1:7" ht="19.5" customHeight="1">
      <c r="A350" s="361">
        <v>347</v>
      </c>
      <c r="B350" s="362"/>
      <c r="C350" s="363">
        <v>42361</v>
      </c>
      <c r="D350" s="364" t="s">
        <v>1704</v>
      </c>
      <c r="E350" s="366">
        <v>0</v>
      </c>
      <c r="F350" s="365">
        <v>-14290</v>
      </c>
      <c r="G350" s="367">
        <v>8203921</v>
      </c>
    </row>
    <row r="351" spans="1:7" ht="19.5" customHeight="1">
      <c r="A351" s="354">
        <v>348</v>
      </c>
      <c r="B351" s="355"/>
      <c r="C351" s="356">
        <v>42361</v>
      </c>
      <c r="D351" s="357" t="s">
        <v>1569</v>
      </c>
      <c r="E351" s="359">
        <v>0</v>
      </c>
      <c r="F351" s="358">
        <v>60000</v>
      </c>
      <c r="G351" s="360">
        <v>8143921</v>
      </c>
    </row>
    <row r="352" spans="1:7" ht="19.5" customHeight="1">
      <c r="A352" s="361">
        <v>349</v>
      </c>
      <c r="B352" s="362"/>
      <c r="C352" s="363">
        <v>42361</v>
      </c>
      <c r="D352" s="364" t="s">
        <v>1707</v>
      </c>
      <c r="E352" s="366">
        <v>0</v>
      </c>
      <c r="F352" s="365">
        <v>65110</v>
      </c>
      <c r="G352" s="367">
        <v>8078811</v>
      </c>
    </row>
    <row r="353" spans="1:7" ht="19.5" customHeight="1">
      <c r="A353" s="354">
        <v>350</v>
      </c>
      <c r="B353" s="355" t="s">
        <v>395</v>
      </c>
      <c r="C353" s="356">
        <v>42361</v>
      </c>
      <c r="D353" s="357" t="s">
        <v>1709</v>
      </c>
      <c r="E353" s="359">
        <v>0</v>
      </c>
      <c r="F353" s="358">
        <v>48200</v>
      </c>
      <c r="G353" s="360">
        <v>8030611</v>
      </c>
    </row>
    <row r="354" spans="1:7" ht="19.5" customHeight="1">
      <c r="A354" s="361">
        <v>351</v>
      </c>
      <c r="B354" s="362"/>
      <c r="C354" s="363">
        <v>42361</v>
      </c>
      <c r="D354" s="364" t="s">
        <v>1711</v>
      </c>
      <c r="E354" s="366">
        <v>0</v>
      </c>
      <c r="F354" s="365">
        <v>15000</v>
      </c>
      <c r="G354" s="367">
        <v>8015611</v>
      </c>
    </row>
    <row r="355" spans="1:7" ht="19.5" customHeight="1">
      <c r="A355" s="354">
        <v>352</v>
      </c>
      <c r="B355" s="355"/>
      <c r="C355" s="356">
        <v>42362</v>
      </c>
      <c r="D355" s="357" t="s">
        <v>1712</v>
      </c>
      <c r="E355" s="359">
        <v>0</v>
      </c>
      <c r="F355" s="358">
        <v>1785000</v>
      </c>
      <c r="G355" s="360">
        <v>6230611</v>
      </c>
    </row>
    <row r="356" spans="1:7" ht="19.5" customHeight="1">
      <c r="A356" s="361">
        <v>353</v>
      </c>
      <c r="B356" s="362"/>
      <c r="C356" s="363">
        <v>42362</v>
      </c>
      <c r="D356" s="364" t="s">
        <v>286</v>
      </c>
      <c r="E356" s="366">
        <v>0</v>
      </c>
      <c r="F356" s="365">
        <v>40000</v>
      </c>
      <c r="G356" s="367">
        <v>6190611</v>
      </c>
    </row>
    <row r="357" spans="1:7" ht="19.5" customHeight="1">
      <c r="A357" s="354">
        <v>354</v>
      </c>
      <c r="B357" s="355"/>
      <c r="C357" s="356">
        <v>42362</v>
      </c>
      <c r="D357" s="357" t="s">
        <v>1713</v>
      </c>
      <c r="E357" s="359">
        <v>0</v>
      </c>
      <c r="F357" s="358">
        <v>177250</v>
      </c>
      <c r="G357" s="360">
        <v>6013361</v>
      </c>
    </row>
    <row r="358" spans="1:7" ht="19.5" customHeight="1">
      <c r="A358" s="361">
        <v>355</v>
      </c>
      <c r="B358" s="362"/>
      <c r="C358" s="363">
        <v>42362</v>
      </c>
      <c r="D358" s="364" t="s">
        <v>1714</v>
      </c>
      <c r="E358" s="366">
        <v>0</v>
      </c>
      <c r="F358" s="365">
        <v>152083</v>
      </c>
      <c r="G358" s="367">
        <v>5861278</v>
      </c>
    </row>
    <row r="359" spans="1:7" ht="19.5" customHeight="1">
      <c r="A359" s="354">
        <v>356</v>
      </c>
      <c r="B359" s="355"/>
      <c r="C359" s="356">
        <v>42362</v>
      </c>
      <c r="D359" s="357" t="s">
        <v>1715</v>
      </c>
      <c r="E359" s="359">
        <v>0</v>
      </c>
      <c r="F359" s="358">
        <v>625520</v>
      </c>
      <c r="G359" s="360">
        <v>5235758</v>
      </c>
    </row>
    <row r="360" spans="1:7" ht="19.5" customHeight="1">
      <c r="A360" s="361">
        <v>357</v>
      </c>
      <c r="B360" s="362"/>
      <c r="C360" s="363">
        <v>42362</v>
      </c>
      <c r="D360" s="364" t="s">
        <v>1716</v>
      </c>
      <c r="E360" s="366">
        <v>0</v>
      </c>
      <c r="F360" s="365">
        <v>-4575</v>
      </c>
      <c r="G360" s="367">
        <v>5240333</v>
      </c>
    </row>
    <row r="361" spans="1:7" ht="19.5" customHeight="1">
      <c r="A361" s="354">
        <v>358</v>
      </c>
      <c r="B361" s="355"/>
      <c r="C361" s="356">
        <v>42362</v>
      </c>
      <c r="D361" s="357" t="s">
        <v>1717</v>
      </c>
      <c r="E361" s="359">
        <v>0</v>
      </c>
      <c r="F361" s="358">
        <v>73030</v>
      </c>
      <c r="G361" s="360">
        <v>5167303</v>
      </c>
    </row>
    <row r="362" spans="1:7" ht="19.5" customHeight="1">
      <c r="A362" s="361">
        <v>359</v>
      </c>
      <c r="B362" s="362"/>
      <c r="C362" s="363">
        <v>42362</v>
      </c>
      <c r="D362" s="364" t="s">
        <v>1718</v>
      </c>
      <c r="E362" s="366">
        <v>0</v>
      </c>
      <c r="F362" s="365">
        <v>65520</v>
      </c>
      <c r="G362" s="367">
        <v>5101783</v>
      </c>
    </row>
    <row r="363" spans="1:7" ht="19.5" customHeight="1">
      <c r="A363" s="354">
        <v>360</v>
      </c>
      <c r="B363" s="355"/>
      <c r="C363" s="356">
        <v>42362</v>
      </c>
      <c r="D363" s="357" t="s">
        <v>1719</v>
      </c>
      <c r="E363" s="359">
        <v>0</v>
      </c>
      <c r="F363" s="358">
        <v>660000</v>
      </c>
      <c r="G363" s="360">
        <v>4441783</v>
      </c>
    </row>
    <row r="364" spans="1:7" ht="19.5" customHeight="1">
      <c r="A364" s="361">
        <v>361</v>
      </c>
      <c r="B364" s="362"/>
      <c r="C364" s="363">
        <v>42362</v>
      </c>
      <c r="D364" s="364" t="s">
        <v>1720</v>
      </c>
      <c r="E364" s="366">
        <v>0</v>
      </c>
      <c r="F364" s="365">
        <v>160000</v>
      </c>
      <c r="G364" s="367">
        <v>4281783</v>
      </c>
    </row>
    <row r="365" spans="1:7" ht="19.5" customHeight="1">
      <c r="A365" s="354">
        <v>362</v>
      </c>
      <c r="B365" s="373"/>
      <c r="C365" s="356">
        <v>42362</v>
      </c>
      <c r="D365" s="357" t="s">
        <v>1721</v>
      </c>
      <c r="E365" s="359">
        <v>0</v>
      </c>
      <c r="F365" s="358">
        <v>50000</v>
      </c>
      <c r="G365" s="360">
        <v>4231783</v>
      </c>
    </row>
    <row r="366" spans="1:7" ht="19.5" customHeight="1">
      <c r="A366" s="361">
        <v>363</v>
      </c>
      <c r="B366" s="362"/>
      <c r="C366" s="363">
        <v>42362</v>
      </c>
      <c r="D366" s="364" t="s">
        <v>1722</v>
      </c>
      <c r="E366" s="366">
        <v>0</v>
      </c>
      <c r="F366" s="365">
        <v>34000</v>
      </c>
      <c r="G366" s="367">
        <v>4197783</v>
      </c>
    </row>
    <row r="367" spans="1:7" ht="19.5" customHeight="1">
      <c r="A367" s="354">
        <v>364</v>
      </c>
      <c r="B367" s="355"/>
      <c r="C367" s="356">
        <v>42362</v>
      </c>
      <c r="D367" s="357" t="s">
        <v>1724</v>
      </c>
      <c r="E367" s="359">
        <v>0</v>
      </c>
      <c r="F367" s="358">
        <v>1992870</v>
      </c>
      <c r="G367" s="360">
        <v>2204913</v>
      </c>
    </row>
    <row r="368" spans="1:7" ht="19.5" customHeight="1">
      <c r="A368" s="361">
        <v>365</v>
      </c>
      <c r="B368" s="362"/>
      <c r="C368" s="363">
        <v>42362</v>
      </c>
      <c r="D368" s="364" t="s">
        <v>1724</v>
      </c>
      <c r="E368" s="366">
        <v>0</v>
      </c>
      <c r="F368" s="365">
        <v>705187</v>
      </c>
      <c r="G368" s="367">
        <v>1499726</v>
      </c>
    </row>
    <row r="369" spans="1:7" ht="19.5" customHeight="1">
      <c r="A369" s="354">
        <v>366</v>
      </c>
      <c r="B369" s="355"/>
      <c r="C369" s="356">
        <v>42362</v>
      </c>
      <c r="D369" s="357" t="s">
        <v>1727</v>
      </c>
      <c r="E369" s="359">
        <v>0</v>
      </c>
      <c r="F369" s="358">
        <v>8000</v>
      </c>
      <c r="G369" s="360">
        <v>1491726</v>
      </c>
    </row>
    <row r="370" spans="1:7" ht="19.5" customHeight="1">
      <c r="A370" s="361">
        <v>367</v>
      </c>
      <c r="B370" s="362"/>
      <c r="C370" s="363">
        <v>42365</v>
      </c>
      <c r="D370" s="364" t="s">
        <v>234</v>
      </c>
      <c r="E370" s="365">
        <v>2658</v>
      </c>
      <c r="F370" s="366">
        <v>0</v>
      </c>
      <c r="G370" s="367">
        <v>1494384</v>
      </c>
    </row>
    <row r="371" spans="1:7" ht="19.5" customHeight="1">
      <c r="A371" s="354">
        <v>368</v>
      </c>
      <c r="B371" s="355" t="s">
        <v>395</v>
      </c>
      <c r="C371" s="356">
        <v>42365</v>
      </c>
      <c r="D371" s="357" t="s">
        <v>234</v>
      </c>
      <c r="E371" s="358">
        <v>3702</v>
      </c>
      <c r="F371" s="359">
        <v>0</v>
      </c>
      <c r="G371" s="360">
        <v>1498086</v>
      </c>
    </row>
    <row r="372" spans="1:7" ht="19.5" customHeight="1">
      <c r="A372" s="361">
        <v>369</v>
      </c>
      <c r="B372" s="362"/>
      <c r="C372" s="363">
        <v>42365</v>
      </c>
      <c r="D372" s="364" t="s">
        <v>234</v>
      </c>
      <c r="E372" s="366">
        <v>4</v>
      </c>
      <c r="F372" s="366">
        <v>0</v>
      </c>
      <c r="G372" s="367">
        <v>1498090</v>
      </c>
    </row>
    <row r="373" spans="1:7" ht="19.5" customHeight="1">
      <c r="A373" s="354">
        <v>370</v>
      </c>
      <c r="B373" s="355"/>
      <c r="C373" s="356">
        <v>42366</v>
      </c>
      <c r="D373" s="357" t="s">
        <v>1728</v>
      </c>
      <c r="E373" s="359">
        <v>0</v>
      </c>
      <c r="F373" s="358">
        <v>161870</v>
      </c>
      <c r="G373" s="360">
        <v>1336220</v>
      </c>
    </row>
    <row r="374" spans="1:7" ht="19.5" customHeight="1">
      <c r="A374" s="361">
        <v>371</v>
      </c>
      <c r="B374" s="362"/>
      <c r="C374" s="363">
        <v>42366</v>
      </c>
      <c r="D374" s="364" t="s">
        <v>1730</v>
      </c>
      <c r="E374" s="366">
        <v>0</v>
      </c>
      <c r="F374" s="365">
        <v>44000</v>
      </c>
      <c r="G374" s="367">
        <v>1292220</v>
      </c>
    </row>
    <row r="375" spans="1:7" ht="19.5" customHeight="1">
      <c r="A375" s="354">
        <v>372</v>
      </c>
      <c r="B375" s="355"/>
      <c r="C375" s="356">
        <v>42366</v>
      </c>
      <c r="D375" s="357" t="s">
        <v>1732</v>
      </c>
      <c r="E375" s="359">
        <v>0</v>
      </c>
      <c r="F375" s="358">
        <v>21660</v>
      </c>
      <c r="G375" s="360">
        <v>1270560</v>
      </c>
    </row>
    <row r="376" spans="1:7" ht="19.5" customHeight="1">
      <c r="A376" s="361">
        <v>373</v>
      </c>
      <c r="B376" s="362"/>
      <c r="C376" s="363">
        <v>42366</v>
      </c>
      <c r="D376" s="364" t="s">
        <v>1606</v>
      </c>
      <c r="E376" s="366">
        <v>0</v>
      </c>
      <c r="F376" s="365">
        <v>72350</v>
      </c>
      <c r="G376" s="367">
        <v>1198210</v>
      </c>
    </row>
    <row r="377" spans="1:7" ht="19.5" customHeight="1">
      <c r="A377" s="354">
        <v>374</v>
      </c>
      <c r="B377" s="355"/>
      <c r="C377" s="356">
        <v>42366</v>
      </c>
      <c r="D377" s="357" t="s">
        <v>1735</v>
      </c>
      <c r="E377" s="359">
        <v>0</v>
      </c>
      <c r="F377" s="358">
        <v>53210</v>
      </c>
      <c r="G377" s="360">
        <v>1145000</v>
      </c>
    </row>
    <row r="378" spans="1:7" ht="19.5" customHeight="1">
      <c r="A378" s="361">
        <v>375</v>
      </c>
      <c r="B378" s="368"/>
      <c r="C378" s="363">
        <v>42368</v>
      </c>
      <c r="D378" s="364" t="s">
        <v>1569</v>
      </c>
      <c r="E378" s="366">
        <v>0</v>
      </c>
      <c r="F378" s="365">
        <v>47000</v>
      </c>
      <c r="G378" s="367">
        <v>1098000</v>
      </c>
    </row>
    <row r="379" spans="1:7" ht="19.5" customHeight="1">
      <c r="A379" s="354">
        <v>376</v>
      </c>
      <c r="B379" s="369" t="s">
        <v>533</v>
      </c>
      <c r="C379" s="354"/>
      <c r="D379" s="357"/>
      <c r="E379" s="370">
        <v>86659350</v>
      </c>
      <c r="F379" s="370">
        <v>85561350</v>
      </c>
      <c r="G379" s="371"/>
    </row>
    <row r="380" spans="1:7" ht="19.5" customHeight="1">
      <c r="A380" s="361">
        <v>377</v>
      </c>
      <c r="B380" s="362"/>
      <c r="C380" s="363">
        <v>42025</v>
      </c>
      <c r="D380" s="364" t="s">
        <v>1252</v>
      </c>
      <c r="E380" s="365">
        <v>9543250</v>
      </c>
      <c r="F380" s="366">
        <v>0</v>
      </c>
      <c r="G380" s="367">
        <v>9543250</v>
      </c>
    </row>
    <row r="381" spans="1:7" ht="19.5" customHeight="1">
      <c r="A381" s="354">
        <v>378</v>
      </c>
      <c r="B381" s="355" t="s">
        <v>1738</v>
      </c>
      <c r="C381" s="356">
        <v>42108</v>
      </c>
      <c r="D381" s="357" t="s">
        <v>1354</v>
      </c>
      <c r="E381" s="358">
        <v>8006750</v>
      </c>
      <c r="F381" s="359">
        <v>0</v>
      </c>
      <c r="G381" s="360">
        <v>17550000</v>
      </c>
    </row>
    <row r="382" spans="1:7" ht="19.5" customHeight="1">
      <c r="A382" s="361">
        <v>379</v>
      </c>
      <c r="B382" s="362"/>
      <c r="C382" s="363">
        <v>42207</v>
      </c>
      <c r="D382" s="364" t="s">
        <v>1460</v>
      </c>
      <c r="E382" s="365">
        <v>10497200</v>
      </c>
      <c r="F382" s="366">
        <v>0</v>
      </c>
      <c r="G382" s="367">
        <v>28047200</v>
      </c>
    </row>
    <row r="383" spans="1:7" ht="19.5" customHeight="1">
      <c r="A383" s="354">
        <v>380</v>
      </c>
      <c r="B383" s="373"/>
      <c r="C383" s="356">
        <v>42299</v>
      </c>
      <c r="D383" s="357" t="s">
        <v>472</v>
      </c>
      <c r="E383" s="358">
        <v>7952800</v>
      </c>
      <c r="F383" s="359">
        <v>0</v>
      </c>
      <c r="G383" s="360">
        <v>36000000</v>
      </c>
    </row>
    <row r="384" spans="1:7" ht="19.5" customHeight="1">
      <c r="A384" s="361">
        <v>381</v>
      </c>
      <c r="B384" s="374" t="s">
        <v>533</v>
      </c>
      <c r="C384" s="361"/>
      <c r="D384" s="364"/>
      <c r="E384" s="375">
        <v>36000000</v>
      </c>
      <c r="F384" s="376">
        <v>0</v>
      </c>
      <c r="G384" s="377"/>
    </row>
    <row r="385" spans="1:7" ht="19.5" customHeight="1">
      <c r="A385" s="354">
        <v>382</v>
      </c>
      <c r="B385" s="355"/>
      <c r="C385" s="356">
        <v>42025</v>
      </c>
      <c r="D385" s="357" t="s">
        <v>1254</v>
      </c>
      <c r="E385" s="358">
        <v>13917750</v>
      </c>
      <c r="F385" s="359">
        <v>0</v>
      </c>
      <c r="G385" s="360">
        <v>13917750</v>
      </c>
    </row>
    <row r="386" spans="1:7" ht="19.5" customHeight="1">
      <c r="A386" s="361">
        <v>383</v>
      </c>
      <c r="B386" s="362" t="s">
        <v>536</v>
      </c>
      <c r="C386" s="363">
        <v>42108</v>
      </c>
      <c r="D386" s="364" t="s">
        <v>1352</v>
      </c>
      <c r="E386" s="365">
        <v>12947250</v>
      </c>
      <c r="F386" s="366">
        <v>0</v>
      </c>
      <c r="G386" s="367">
        <v>26865000</v>
      </c>
    </row>
    <row r="387" spans="1:7" ht="19.5" customHeight="1">
      <c r="A387" s="354">
        <v>384</v>
      </c>
      <c r="B387" s="355"/>
      <c r="C387" s="356">
        <v>42207</v>
      </c>
      <c r="D387" s="357" t="s">
        <v>1459</v>
      </c>
      <c r="E387" s="358">
        <v>12250710</v>
      </c>
      <c r="F387" s="359">
        <v>0</v>
      </c>
      <c r="G387" s="360">
        <v>39115710</v>
      </c>
    </row>
    <row r="388" spans="1:7" ht="19.5" customHeight="1">
      <c r="A388" s="361">
        <v>385</v>
      </c>
      <c r="B388" s="368"/>
      <c r="C388" s="363">
        <v>42299</v>
      </c>
      <c r="D388" s="364" t="s">
        <v>472</v>
      </c>
      <c r="E388" s="365">
        <v>10340290</v>
      </c>
      <c r="F388" s="366">
        <v>0</v>
      </c>
      <c r="G388" s="367">
        <v>49456000</v>
      </c>
    </row>
    <row r="389" spans="1:7" ht="19.5" customHeight="1">
      <c r="A389" s="354">
        <v>386</v>
      </c>
      <c r="B389" s="369" t="s">
        <v>533</v>
      </c>
      <c r="C389" s="354"/>
      <c r="D389" s="357"/>
      <c r="E389" s="370">
        <v>49456000</v>
      </c>
      <c r="F389" s="372">
        <v>0</v>
      </c>
      <c r="G389" s="371"/>
    </row>
    <row r="390" spans="1:7" ht="19.5" customHeight="1">
      <c r="A390" s="361">
        <v>387</v>
      </c>
      <c r="B390" s="355" t="s">
        <v>538</v>
      </c>
      <c r="C390" s="363">
        <v>42038</v>
      </c>
      <c r="D390" s="364" t="s">
        <v>1279</v>
      </c>
      <c r="E390" s="365">
        <v>390000</v>
      </c>
      <c r="F390" s="366">
        <v>0</v>
      </c>
      <c r="G390" s="367">
        <v>390000</v>
      </c>
    </row>
    <row r="391" spans="1:7" ht="19.5" customHeight="1">
      <c r="A391" s="354">
        <v>388</v>
      </c>
      <c r="B391" s="373"/>
      <c r="C391" s="356">
        <v>42062</v>
      </c>
      <c r="D391" s="357" t="s">
        <v>299</v>
      </c>
      <c r="E391" s="358">
        <v>100000</v>
      </c>
      <c r="F391" s="359">
        <v>0</v>
      </c>
      <c r="G391" s="360">
        <v>490000</v>
      </c>
    </row>
    <row r="392" spans="1:7" ht="19.5" customHeight="1">
      <c r="A392" s="361">
        <v>389</v>
      </c>
      <c r="B392" s="362"/>
      <c r="C392" s="363">
        <v>42088</v>
      </c>
      <c r="D392" s="364" t="s">
        <v>299</v>
      </c>
      <c r="E392" s="365">
        <v>100000</v>
      </c>
      <c r="F392" s="366">
        <v>0</v>
      </c>
      <c r="G392" s="367">
        <v>590000</v>
      </c>
    </row>
    <row r="393" spans="1:7" ht="19.5" customHeight="1">
      <c r="A393" s="354">
        <v>390</v>
      </c>
      <c r="B393" s="355" t="s">
        <v>538</v>
      </c>
      <c r="C393" s="356">
        <v>42118</v>
      </c>
      <c r="D393" s="357" t="s">
        <v>1377</v>
      </c>
      <c r="E393" s="358">
        <v>200000</v>
      </c>
      <c r="F393" s="359">
        <v>0</v>
      </c>
      <c r="G393" s="360">
        <v>790000</v>
      </c>
    </row>
    <row r="394" spans="1:7" ht="19.5" customHeight="1">
      <c r="A394" s="361">
        <v>391</v>
      </c>
      <c r="B394" s="362"/>
      <c r="C394" s="363">
        <v>42151</v>
      </c>
      <c r="D394" s="364" t="s">
        <v>1412</v>
      </c>
      <c r="E394" s="365">
        <v>130000</v>
      </c>
      <c r="F394" s="366">
        <v>0</v>
      </c>
      <c r="G394" s="367">
        <v>920000</v>
      </c>
    </row>
    <row r="395" spans="1:7" ht="19.5" customHeight="1">
      <c r="A395" s="354">
        <v>392</v>
      </c>
      <c r="B395" s="355"/>
      <c r="C395" s="356">
        <v>42181</v>
      </c>
      <c r="D395" s="357" t="s">
        <v>1440</v>
      </c>
      <c r="E395" s="358">
        <v>130000</v>
      </c>
      <c r="F395" s="359">
        <v>0</v>
      </c>
      <c r="G395" s="360">
        <v>1050000</v>
      </c>
    </row>
    <row r="396" spans="1:7" ht="19.5" customHeight="1">
      <c r="A396" s="361">
        <v>393</v>
      </c>
      <c r="B396" s="368"/>
      <c r="C396" s="363">
        <v>42208</v>
      </c>
      <c r="D396" s="364" t="s">
        <v>1461</v>
      </c>
      <c r="E396" s="365">
        <v>140000</v>
      </c>
      <c r="F396" s="366">
        <v>0</v>
      </c>
      <c r="G396" s="367">
        <v>1190000</v>
      </c>
    </row>
    <row r="397" spans="1:7" ht="19.5" customHeight="1">
      <c r="A397" s="354">
        <v>394</v>
      </c>
      <c r="B397" s="369" t="s">
        <v>533</v>
      </c>
      <c r="C397" s="354"/>
      <c r="D397" s="357"/>
      <c r="E397" s="370">
        <v>1190000</v>
      </c>
      <c r="F397" s="372">
        <v>0</v>
      </c>
      <c r="G397" s="371"/>
    </row>
    <row r="398" spans="1:7" ht="19.5" customHeight="1">
      <c r="A398" s="361">
        <v>395</v>
      </c>
      <c r="B398" s="362"/>
      <c r="C398" s="363">
        <v>42005</v>
      </c>
      <c r="D398" s="364" t="s">
        <v>1251</v>
      </c>
      <c r="E398" s="366">
        <v>5</v>
      </c>
      <c r="F398" s="366">
        <v>0</v>
      </c>
      <c r="G398" s="367">
        <v>5</v>
      </c>
    </row>
    <row r="399" spans="1:7" ht="19.5" customHeight="1">
      <c r="A399" s="354">
        <v>396</v>
      </c>
      <c r="B399" s="355"/>
      <c r="C399" s="356">
        <v>42183</v>
      </c>
      <c r="D399" s="357" t="s">
        <v>1443</v>
      </c>
      <c r="E399" s="358">
        <v>2782</v>
      </c>
      <c r="F399" s="359">
        <v>0</v>
      </c>
      <c r="G399" s="360">
        <v>2787</v>
      </c>
    </row>
    <row r="400" spans="1:7" ht="19.5" customHeight="1">
      <c r="A400" s="361">
        <v>397</v>
      </c>
      <c r="B400" s="362"/>
      <c r="C400" s="363">
        <v>42183</v>
      </c>
      <c r="D400" s="364" t="s">
        <v>1444</v>
      </c>
      <c r="E400" s="365">
        <v>3137</v>
      </c>
      <c r="F400" s="366">
        <v>0</v>
      </c>
      <c r="G400" s="367">
        <v>5924</v>
      </c>
    </row>
    <row r="401" spans="1:7" ht="19.5" customHeight="1">
      <c r="A401" s="354">
        <v>398</v>
      </c>
      <c r="B401" s="355" t="s">
        <v>540</v>
      </c>
      <c r="C401" s="356">
        <v>42183</v>
      </c>
      <c r="D401" s="357" t="s">
        <v>1445</v>
      </c>
      <c r="E401" s="359">
        <v>22</v>
      </c>
      <c r="F401" s="359">
        <v>0</v>
      </c>
      <c r="G401" s="360">
        <v>5946</v>
      </c>
    </row>
    <row r="402" spans="1:7" ht="19.5" customHeight="1">
      <c r="A402" s="361">
        <v>399</v>
      </c>
      <c r="B402" s="362"/>
      <c r="C402" s="363">
        <v>42365</v>
      </c>
      <c r="D402" s="364" t="s">
        <v>234</v>
      </c>
      <c r="E402" s="365">
        <v>2658</v>
      </c>
      <c r="F402" s="366">
        <v>0</v>
      </c>
      <c r="G402" s="367">
        <v>8604</v>
      </c>
    </row>
    <row r="403" spans="1:7" ht="19.5" customHeight="1">
      <c r="A403" s="354">
        <v>400</v>
      </c>
      <c r="B403" s="355"/>
      <c r="C403" s="356">
        <v>42365</v>
      </c>
      <c r="D403" s="357" t="s">
        <v>234</v>
      </c>
      <c r="E403" s="358">
        <v>3702</v>
      </c>
      <c r="F403" s="359">
        <v>0</v>
      </c>
      <c r="G403" s="360">
        <v>12306</v>
      </c>
    </row>
    <row r="404" spans="1:7" ht="19.5" customHeight="1">
      <c r="A404" s="361">
        <v>401</v>
      </c>
      <c r="B404" s="368"/>
      <c r="C404" s="363">
        <v>42365</v>
      </c>
      <c r="D404" s="364" t="s">
        <v>234</v>
      </c>
      <c r="E404" s="366">
        <v>4</v>
      </c>
      <c r="F404" s="366">
        <v>0</v>
      </c>
      <c r="G404" s="367">
        <v>12310</v>
      </c>
    </row>
    <row r="405" spans="1:7" ht="19.5" customHeight="1">
      <c r="A405" s="354">
        <v>402</v>
      </c>
      <c r="B405" s="369" t="s">
        <v>533</v>
      </c>
      <c r="C405" s="354"/>
      <c r="D405" s="357"/>
      <c r="E405" s="370">
        <v>12310</v>
      </c>
      <c r="F405" s="372">
        <v>0</v>
      </c>
      <c r="G405" s="371"/>
    </row>
    <row r="406" spans="1:7" ht="19.5" customHeight="1">
      <c r="A406" s="361">
        <v>403</v>
      </c>
      <c r="B406" s="368" t="s">
        <v>541</v>
      </c>
      <c r="C406" s="363">
        <v>42285</v>
      </c>
      <c r="D406" s="364" t="s">
        <v>467</v>
      </c>
      <c r="E406" s="365">
        <v>1040</v>
      </c>
      <c r="F406" s="366">
        <v>0</v>
      </c>
      <c r="G406" s="367">
        <v>1040</v>
      </c>
    </row>
    <row r="407" spans="1:7" ht="19.5" customHeight="1">
      <c r="A407" s="354">
        <v>404</v>
      </c>
      <c r="B407" s="369" t="s">
        <v>533</v>
      </c>
      <c r="C407" s="354"/>
      <c r="D407" s="357"/>
      <c r="E407" s="370">
        <v>1040</v>
      </c>
      <c r="F407" s="372">
        <v>0</v>
      </c>
      <c r="G407" s="371"/>
    </row>
    <row r="408" spans="1:7" ht="19.5" customHeight="1">
      <c r="A408" s="361">
        <v>405</v>
      </c>
      <c r="B408" s="362"/>
      <c r="C408" s="363">
        <v>42027</v>
      </c>
      <c r="D408" s="364" t="s">
        <v>1259</v>
      </c>
      <c r="E408" s="366">
        <v>0</v>
      </c>
      <c r="F408" s="365">
        <v>1665000</v>
      </c>
      <c r="G408" s="367">
        <v>1665000</v>
      </c>
    </row>
    <row r="409" spans="1:7" ht="19.5" customHeight="1">
      <c r="A409" s="354">
        <v>406</v>
      </c>
      <c r="B409" s="355"/>
      <c r="C409" s="356">
        <v>42060</v>
      </c>
      <c r="D409" s="357" t="s">
        <v>1302</v>
      </c>
      <c r="E409" s="359">
        <v>0</v>
      </c>
      <c r="F409" s="358">
        <v>1665000</v>
      </c>
      <c r="G409" s="360">
        <v>3330000</v>
      </c>
    </row>
    <row r="410" spans="1:7" ht="19.5" customHeight="1">
      <c r="A410" s="361">
        <v>407</v>
      </c>
      <c r="B410" s="362" t="s">
        <v>542</v>
      </c>
      <c r="C410" s="363">
        <v>42088</v>
      </c>
      <c r="D410" s="364" t="s">
        <v>1325</v>
      </c>
      <c r="E410" s="366">
        <v>0</v>
      </c>
      <c r="F410" s="365">
        <v>1665000</v>
      </c>
      <c r="G410" s="367">
        <v>4995000</v>
      </c>
    </row>
    <row r="411" spans="1:7" ht="19.5" customHeight="1">
      <c r="A411" s="354">
        <v>408</v>
      </c>
      <c r="B411" s="355"/>
      <c r="C411" s="356">
        <v>42118</v>
      </c>
      <c r="D411" s="357" t="s">
        <v>1368</v>
      </c>
      <c r="E411" s="359">
        <v>0</v>
      </c>
      <c r="F411" s="358">
        <v>1512250</v>
      </c>
      <c r="G411" s="360">
        <v>6507250</v>
      </c>
    </row>
    <row r="412" spans="1:7" ht="19.5" customHeight="1">
      <c r="A412" s="361">
        <v>409</v>
      </c>
      <c r="B412" s="362"/>
      <c r="C412" s="363">
        <v>42118</v>
      </c>
      <c r="D412" s="364" t="s">
        <v>1369</v>
      </c>
      <c r="E412" s="366">
        <v>0</v>
      </c>
      <c r="F412" s="365">
        <v>150030</v>
      </c>
      <c r="G412" s="367">
        <v>6657280</v>
      </c>
    </row>
    <row r="413" spans="1:7" ht="19.5" customHeight="1">
      <c r="A413" s="354">
        <v>410</v>
      </c>
      <c r="B413" s="355"/>
      <c r="C413" s="356">
        <v>42146</v>
      </c>
      <c r="D413" s="357" t="s">
        <v>1399</v>
      </c>
      <c r="E413" s="359">
        <v>0</v>
      </c>
      <c r="F413" s="358">
        <v>1460930</v>
      </c>
      <c r="G413" s="360">
        <v>8118210</v>
      </c>
    </row>
    <row r="414" spans="1:7" ht="19.5" customHeight="1">
      <c r="A414" s="361">
        <v>411</v>
      </c>
      <c r="B414" s="362"/>
      <c r="C414" s="363">
        <v>42146</v>
      </c>
      <c r="D414" s="364" t="s">
        <v>1400</v>
      </c>
      <c r="E414" s="366">
        <v>0</v>
      </c>
      <c r="F414" s="365">
        <v>194470</v>
      </c>
      <c r="G414" s="367">
        <v>8312680</v>
      </c>
    </row>
    <row r="415" spans="1:7" ht="19.5" customHeight="1">
      <c r="A415" s="354">
        <v>412</v>
      </c>
      <c r="B415" s="355"/>
      <c r="C415" s="356">
        <v>42180</v>
      </c>
      <c r="D415" s="357" t="s">
        <v>1435</v>
      </c>
      <c r="E415" s="359">
        <v>0</v>
      </c>
      <c r="F415" s="358">
        <v>1489670</v>
      </c>
      <c r="G415" s="360">
        <v>9802350</v>
      </c>
    </row>
    <row r="416" spans="1:7" ht="19.5" customHeight="1">
      <c r="A416" s="361">
        <v>413</v>
      </c>
      <c r="B416" s="362"/>
      <c r="C416" s="363">
        <v>42180</v>
      </c>
      <c r="D416" s="364" t="s">
        <v>1436</v>
      </c>
      <c r="E416" s="366">
        <v>0</v>
      </c>
      <c r="F416" s="365">
        <v>165730</v>
      </c>
      <c r="G416" s="367">
        <v>9968080</v>
      </c>
    </row>
    <row r="417" spans="1:7" ht="19.5" customHeight="1">
      <c r="A417" s="354">
        <v>414</v>
      </c>
      <c r="B417" s="373"/>
      <c r="C417" s="356">
        <v>42209</v>
      </c>
      <c r="D417" s="357" t="s">
        <v>1473</v>
      </c>
      <c r="E417" s="359">
        <v>0</v>
      </c>
      <c r="F417" s="358">
        <v>1655450</v>
      </c>
      <c r="G417" s="360">
        <v>11623530</v>
      </c>
    </row>
    <row r="418" spans="1:7" ht="19.5" customHeight="1">
      <c r="A418" s="361">
        <v>415</v>
      </c>
      <c r="B418" s="362"/>
      <c r="C418" s="363">
        <v>42241</v>
      </c>
      <c r="D418" s="364" t="s">
        <v>1500</v>
      </c>
      <c r="E418" s="366">
        <v>0</v>
      </c>
      <c r="F418" s="365">
        <v>1489670</v>
      </c>
      <c r="G418" s="367">
        <v>13113200</v>
      </c>
    </row>
    <row r="419" spans="1:7" ht="19.5" customHeight="1">
      <c r="A419" s="354">
        <v>416</v>
      </c>
      <c r="B419" s="355"/>
      <c r="C419" s="356">
        <v>42241</v>
      </c>
      <c r="D419" s="357" t="s">
        <v>1501</v>
      </c>
      <c r="E419" s="359">
        <v>0</v>
      </c>
      <c r="F419" s="358">
        <v>165730</v>
      </c>
      <c r="G419" s="360">
        <v>13278930</v>
      </c>
    </row>
    <row r="420" spans="1:7" ht="19.5" customHeight="1">
      <c r="A420" s="361">
        <v>417</v>
      </c>
      <c r="B420" s="362" t="s">
        <v>542</v>
      </c>
      <c r="C420" s="363">
        <v>42272</v>
      </c>
      <c r="D420" s="364" t="s">
        <v>1557</v>
      </c>
      <c r="E420" s="366">
        <v>0</v>
      </c>
      <c r="F420" s="365">
        <v>1655400</v>
      </c>
      <c r="G420" s="367">
        <v>14934330</v>
      </c>
    </row>
    <row r="421" spans="1:7" ht="19.5" customHeight="1">
      <c r="A421" s="354">
        <v>418</v>
      </c>
      <c r="B421" s="355"/>
      <c r="C421" s="356">
        <v>42300</v>
      </c>
      <c r="D421" s="357" t="s">
        <v>1585</v>
      </c>
      <c r="E421" s="359">
        <v>0</v>
      </c>
      <c r="F421" s="358">
        <v>1655350</v>
      </c>
      <c r="G421" s="360">
        <v>16589680</v>
      </c>
    </row>
    <row r="422" spans="1:7" ht="19.5" customHeight="1">
      <c r="A422" s="361">
        <v>419</v>
      </c>
      <c r="B422" s="362"/>
      <c r="C422" s="363">
        <v>42333</v>
      </c>
      <c r="D422" s="364" t="s">
        <v>1631</v>
      </c>
      <c r="E422" s="366">
        <v>0</v>
      </c>
      <c r="F422" s="365">
        <v>551800</v>
      </c>
      <c r="G422" s="367">
        <v>17141480</v>
      </c>
    </row>
    <row r="423" spans="1:7" ht="19.5" customHeight="1">
      <c r="A423" s="354">
        <v>420</v>
      </c>
      <c r="B423" s="355"/>
      <c r="C423" s="356">
        <v>42333</v>
      </c>
      <c r="D423" s="357" t="s">
        <v>1632</v>
      </c>
      <c r="E423" s="359">
        <v>0</v>
      </c>
      <c r="F423" s="358">
        <v>1190000</v>
      </c>
      <c r="G423" s="360">
        <v>18331480</v>
      </c>
    </row>
    <row r="424" spans="1:7" ht="19.5" customHeight="1">
      <c r="A424" s="361">
        <v>421</v>
      </c>
      <c r="B424" s="368"/>
      <c r="C424" s="363">
        <v>42362</v>
      </c>
      <c r="D424" s="364" t="s">
        <v>1712</v>
      </c>
      <c r="E424" s="366">
        <v>0</v>
      </c>
      <c r="F424" s="365">
        <v>1785000</v>
      </c>
      <c r="G424" s="367">
        <v>20116480</v>
      </c>
    </row>
    <row r="425" spans="1:7" ht="19.5" customHeight="1">
      <c r="A425" s="354">
        <v>422</v>
      </c>
      <c r="B425" s="369" t="s">
        <v>533</v>
      </c>
      <c r="C425" s="354"/>
      <c r="D425" s="357"/>
      <c r="E425" s="372">
        <v>0</v>
      </c>
      <c r="F425" s="370">
        <v>20116480</v>
      </c>
      <c r="G425" s="371"/>
    </row>
    <row r="426" spans="1:7" ht="19.5" customHeight="1">
      <c r="A426" s="361">
        <v>423</v>
      </c>
      <c r="B426" s="362"/>
      <c r="C426" s="363">
        <v>42027</v>
      </c>
      <c r="D426" s="364" t="s">
        <v>1256</v>
      </c>
      <c r="E426" s="366">
        <v>0</v>
      </c>
      <c r="F426" s="365">
        <v>1573000</v>
      </c>
      <c r="G426" s="367">
        <v>1573000</v>
      </c>
    </row>
    <row r="427" spans="1:7" ht="19.5" customHeight="1">
      <c r="A427" s="354">
        <v>424</v>
      </c>
      <c r="B427" s="355"/>
      <c r="C427" s="356">
        <v>42060</v>
      </c>
      <c r="D427" s="357" t="s">
        <v>1256</v>
      </c>
      <c r="E427" s="359">
        <v>0</v>
      </c>
      <c r="F427" s="358">
        <v>1573000</v>
      </c>
      <c r="G427" s="360">
        <v>3146000</v>
      </c>
    </row>
    <row r="428" spans="1:7" ht="19.5" customHeight="1">
      <c r="A428" s="361">
        <v>425</v>
      </c>
      <c r="B428" s="362"/>
      <c r="C428" s="363">
        <v>42088</v>
      </c>
      <c r="D428" s="364" t="s">
        <v>1338</v>
      </c>
      <c r="E428" s="366">
        <v>0</v>
      </c>
      <c r="F428" s="365">
        <v>1573000</v>
      </c>
      <c r="G428" s="367">
        <v>4719000</v>
      </c>
    </row>
    <row r="429" spans="1:7" ht="19.5" customHeight="1">
      <c r="A429" s="354">
        <v>426</v>
      </c>
      <c r="B429" s="355"/>
      <c r="C429" s="356">
        <v>42118</v>
      </c>
      <c r="D429" s="357" t="s">
        <v>1363</v>
      </c>
      <c r="E429" s="359">
        <v>0</v>
      </c>
      <c r="F429" s="358">
        <v>1420290</v>
      </c>
      <c r="G429" s="360">
        <v>6139290</v>
      </c>
    </row>
    <row r="430" spans="1:7" ht="19.5" customHeight="1">
      <c r="A430" s="361">
        <v>427</v>
      </c>
      <c r="B430" s="362"/>
      <c r="C430" s="363">
        <v>42118</v>
      </c>
      <c r="D430" s="364" t="s">
        <v>1364</v>
      </c>
      <c r="E430" s="366">
        <v>0</v>
      </c>
      <c r="F430" s="365">
        <v>146400</v>
      </c>
      <c r="G430" s="367">
        <v>6285690</v>
      </c>
    </row>
    <row r="431" spans="1:7" ht="19.5" customHeight="1">
      <c r="A431" s="354">
        <v>428</v>
      </c>
      <c r="B431" s="355"/>
      <c r="C431" s="356">
        <v>42146</v>
      </c>
      <c r="D431" s="357" t="s">
        <v>1402</v>
      </c>
      <c r="E431" s="359">
        <v>0</v>
      </c>
      <c r="F431" s="358">
        <v>1397635</v>
      </c>
      <c r="G431" s="360">
        <v>7683325</v>
      </c>
    </row>
    <row r="432" spans="1:7" ht="19.5" customHeight="1">
      <c r="A432" s="361">
        <v>429</v>
      </c>
      <c r="B432" s="362"/>
      <c r="C432" s="363">
        <v>42146</v>
      </c>
      <c r="D432" s="364" t="s">
        <v>1403</v>
      </c>
      <c r="E432" s="366">
        <v>0</v>
      </c>
      <c r="F432" s="365">
        <v>166215</v>
      </c>
      <c r="G432" s="367">
        <v>7849540</v>
      </c>
    </row>
    <row r="433" spans="1:7" ht="19.5" customHeight="1">
      <c r="A433" s="354">
        <v>430</v>
      </c>
      <c r="B433" s="355" t="s">
        <v>1739</v>
      </c>
      <c r="C433" s="356">
        <v>42180</v>
      </c>
      <c r="D433" s="357" t="s">
        <v>1431</v>
      </c>
      <c r="E433" s="359">
        <v>0</v>
      </c>
      <c r="F433" s="358">
        <v>1421840</v>
      </c>
      <c r="G433" s="360">
        <v>9271380</v>
      </c>
    </row>
    <row r="434" spans="1:7" ht="19.5" customHeight="1">
      <c r="A434" s="361">
        <v>431</v>
      </c>
      <c r="B434" s="362"/>
      <c r="C434" s="363">
        <v>42180</v>
      </c>
      <c r="D434" s="364" t="s">
        <v>1432</v>
      </c>
      <c r="E434" s="366">
        <v>0</v>
      </c>
      <c r="F434" s="365">
        <v>142010</v>
      </c>
      <c r="G434" s="367">
        <v>9413390</v>
      </c>
    </row>
    <row r="435" spans="1:7" ht="19.5" customHeight="1">
      <c r="A435" s="354">
        <v>432</v>
      </c>
      <c r="B435" s="355"/>
      <c r="C435" s="356">
        <v>42209</v>
      </c>
      <c r="D435" s="357" t="s">
        <v>1467</v>
      </c>
      <c r="E435" s="359">
        <v>0</v>
      </c>
      <c r="F435" s="358">
        <v>1563850</v>
      </c>
      <c r="G435" s="360">
        <v>10977240</v>
      </c>
    </row>
    <row r="436" spans="1:7" ht="19.5" customHeight="1">
      <c r="A436" s="361">
        <v>433</v>
      </c>
      <c r="B436" s="362"/>
      <c r="C436" s="363">
        <v>42241</v>
      </c>
      <c r="D436" s="364" t="s">
        <v>1496</v>
      </c>
      <c r="E436" s="366">
        <v>0</v>
      </c>
      <c r="F436" s="365">
        <v>1421840</v>
      </c>
      <c r="G436" s="367">
        <v>12399080</v>
      </c>
    </row>
    <row r="437" spans="1:7" ht="19.5" customHeight="1">
      <c r="A437" s="354">
        <v>434</v>
      </c>
      <c r="B437" s="355"/>
      <c r="C437" s="356">
        <v>42241</v>
      </c>
      <c r="D437" s="357" t="s">
        <v>1497</v>
      </c>
      <c r="E437" s="359">
        <v>0</v>
      </c>
      <c r="F437" s="358">
        <v>142010</v>
      </c>
      <c r="G437" s="360">
        <v>12541090</v>
      </c>
    </row>
    <row r="438" spans="1:7" ht="19.5" customHeight="1">
      <c r="A438" s="361">
        <v>435</v>
      </c>
      <c r="B438" s="362"/>
      <c r="C438" s="363">
        <v>42272</v>
      </c>
      <c r="D438" s="364" t="s">
        <v>1559</v>
      </c>
      <c r="E438" s="366">
        <v>0</v>
      </c>
      <c r="F438" s="365">
        <v>1563850</v>
      </c>
      <c r="G438" s="367">
        <v>14104940</v>
      </c>
    </row>
    <row r="439" spans="1:7" ht="19.5" customHeight="1">
      <c r="A439" s="354">
        <v>436</v>
      </c>
      <c r="B439" s="355"/>
      <c r="C439" s="356">
        <v>42300</v>
      </c>
      <c r="D439" s="357" t="s">
        <v>1587</v>
      </c>
      <c r="E439" s="359">
        <v>0</v>
      </c>
      <c r="F439" s="358">
        <v>1563850</v>
      </c>
      <c r="G439" s="360">
        <v>15668790</v>
      </c>
    </row>
    <row r="440" spans="1:7" ht="19.5" customHeight="1">
      <c r="A440" s="361">
        <v>437</v>
      </c>
      <c r="B440" s="362"/>
      <c r="C440" s="363">
        <v>42333</v>
      </c>
      <c r="D440" s="364" t="s">
        <v>1638</v>
      </c>
      <c r="E440" s="366">
        <v>0</v>
      </c>
      <c r="F440" s="365">
        <v>1563850</v>
      </c>
      <c r="G440" s="367">
        <v>17232640</v>
      </c>
    </row>
    <row r="441" spans="1:7" ht="19.5" customHeight="1">
      <c r="A441" s="354">
        <v>438</v>
      </c>
      <c r="B441" s="373"/>
      <c r="C441" s="356">
        <v>42362</v>
      </c>
      <c r="D441" s="357" t="s">
        <v>1715</v>
      </c>
      <c r="E441" s="359">
        <v>0</v>
      </c>
      <c r="F441" s="358">
        <v>625520</v>
      </c>
      <c r="G441" s="360">
        <v>17858160</v>
      </c>
    </row>
    <row r="442" spans="1:7" ht="19.5" customHeight="1">
      <c r="A442" s="361">
        <v>439</v>
      </c>
      <c r="B442" s="374" t="s">
        <v>533</v>
      </c>
      <c r="C442" s="361"/>
      <c r="D442" s="364"/>
      <c r="E442" s="376">
        <v>0</v>
      </c>
      <c r="F442" s="375">
        <v>17858160</v>
      </c>
      <c r="G442" s="377"/>
    </row>
    <row r="443" spans="1:7" ht="19.5" customHeight="1">
      <c r="A443" s="354">
        <v>440</v>
      </c>
      <c r="B443" s="410" t="s">
        <v>544</v>
      </c>
      <c r="C443" s="356">
        <v>42048</v>
      </c>
      <c r="D443" s="357" t="s">
        <v>1288</v>
      </c>
      <c r="E443" s="359">
        <v>0</v>
      </c>
      <c r="F443" s="358">
        <v>832500</v>
      </c>
      <c r="G443" s="360">
        <v>832500</v>
      </c>
    </row>
    <row r="444" spans="1:7" ht="19.5" customHeight="1">
      <c r="A444" s="361">
        <v>441</v>
      </c>
      <c r="B444" s="362"/>
      <c r="C444" s="363">
        <v>42272</v>
      </c>
      <c r="D444" s="364" t="s">
        <v>1558</v>
      </c>
      <c r="E444" s="366">
        <v>0</v>
      </c>
      <c r="F444" s="365">
        <v>999240</v>
      </c>
      <c r="G444" s="367">
        <v>1831740</v>
      </c>
    </row>
    <row r="445" spans="1:7" ht="19.5" customHeight="1">
      <c r="A445" s="354">
        <v>442</v>
      </c>
      <c r="B445" s="355" t="s">
        <v>544</v>
      </c>
      <c r="C445" s="356">
        <v>42333</v>
      </c>
      <c r="D445" s="357" t="s">
        <v>475</v>
      </c>
      <c r="E445" s="359">
        <v>0</v>
      </c>
      <c r="F445" s="358">
        <v>-6000</v>
      </c>
      <c r="G445" s="360">
        <v>1825740</v>
      </c>
    </row>
    <row r="446" spans="1:7" ht="19.5" customHeight="1">
      <c r="A446" s="361">
        <v>443</v>
      </c>
      <c r="B446" s="362"/>
      <c r="C446" s="363">
        <v>42333</v>
      </c>
      <c r="D446" s="364" t="s">
        <v>1633</v>
      </c>
      <c r="E446" s="366">
        <v>0</v>
      </c>
      <c r="F446" s="365">
        <v>26670</v>
      </c>
      <c r="G446" s="367">
        <v>1852410</v>
      </c>
    </row>
    <row r="447" spans="1:7" ht="19.5" customHeight="1">
      <c r="A447" s="354">
        <v>444</v>
      </c>
      <c r="B447" s="373"/>
      <c r="C447" s="356">
        <v>42362</v>
      </c>
      <c r="D447" s="357" t="s">
        <v>286</v>
      </c>
      <c r="E447" s="359">
        <v>0</v>
      </c>
      <c r="F447" s="358">
        <v>40000</v>
      </c>
      <c r="G447" s="360">
        <v>1892410</v>
      </c>
    </row>
    <row r="448" spans="1:7" ht="19.5" customHeight="1">
      <c r="A448" s="361">
        <v>445</v>
      </c>
      <c r="B448" s="374" t="s">
        <v>533</v>
      </c>
      <c r="C448" s="361"/>
      <c r="D448" s="364"/>
      <c r="E448" s="376">
        <v>0</v>
      </c>
      <c r="F448" s="375">
        <v>1892410</v>
      </c>
      <c r="G448" s="377"/>
    </row>
    <row r="449" spans="1:7" ht="19.5" customHeight="1">
      <c r="A449" s="354">
        <v>446</v>
      </c>
      <c r="B449" s="355"/>
      <c r="C449" s="356">
        <v>42048</v>
      </c>
      <c r="D449" s="357" t="s">
        <v>1289</v>
      </c>
      <c r="E449" s="359">
        <v>0</v>
      </c>
      <c r="F449" s="358">
        <v>786500</v>
      </c>
      <c r="G449" s="360">
        <v>786500</v>
      </c>
    </row>
    <row r="450" spans="1:7" ht="19.5" customHeight="1">
      <c r="A450" s="361">
        <v>447</v>
      </c>
      <c r="B450" s="362" t="s">
        <v>1740</v>
      </c>
      <c r="C450" s="363">
        <v>42272</v>
      </c>
      <c r="D450" s="364" t="s">
        <v>475</v>
      </c>
      <c r="E450" s="366">
        <v>0</v>
      </c>
      <c r="F450" s="365">
        <v>781925</v>
      </c>
      <c r="G450" s="367">
        <v>1568425</v>
      </c>
    </row>
    <row r="451" spans="1:7" ht="19.5" customHeight="1">
      <c r="A451" s="354">
        <v>448</v>
      </c>
      <c r="B451" s="373"/>
      <c r="C451" s="356">
        <v>42362</v>
      </c>
      <c r="D451" s="357" t="s">
        <v>1716</v>
      </c>
      <c r="E451" s="359">
        <v>0</v>
      </c>
      <c r="F451" s="358">
        <v>-4575</v>
      </c>
      <c r="G451" s="360">
        <v>1563850</v>
      </c>
    </row>
    <row r="452" spans="1:7" ht="19.5" customHeight="1">
      <c r="A452" s="361">
        <v>449</v>
      </c>
      <c r="B452" s="374" t="s">
        <v>533</v>
      </c>
      <c r="C452" s="361"/>
      <c r="D452" s="364"/>
      <c r="E452" s="376">
        <v>0</v>
      </c>
      <c r="F452" s="375">
        <v>1563850</v>
      </c>
      <c r="G452" s="377"/>
    </row>
    <row r="453" spans="1:7" ht="19.5" customHeight="1">
      <c r="A453" s="354">
        <v>450</v>
      </c>
      <c r="B453" s="355"/>
      <c r="C453" s="356">
        <v>42027</v>
      </c>
      <c r="D453" s="357" t="s">
        <v>1261</v>
      </c>
      <c r="E453" s="359">
        <v>0</v>
      </c>
      <c r="F453" s="358">
        <v>150313</v>
      </c>
      <c r="G453" s="360">
        <v>150313</v>
      </c>
    </row>
    <row r="454" spans="1:7" ht="19.5" customHeight="1">
      <c r="A454" s="361">
        <v>451</v>
      </c>
      <c r="B454" s="362"/>
      <c r="C454" s="363">
        <v>42060</v>
      </c>
      <c r="D454" s="364" t="s">
        <v>1304</v>
      </c>
      <c r="E454" s="366">
        <v>0</v>
      </c>
      <c r="F454" s="365">
        <v>150313</v>
      </c>
      <c r="G454" s="367">
        <v>300626</v>
      </c>
    </row>
    <row r="455" spans="1:7" ht="19.5" customHeight="1">
      <c r="A455" s="354">
        <v>452</v>
      </c>
      <c r="B455" s="355"/>
      <c r="C455" s="356">
        <v>42088</v>
      </c>
      <c r="D455" s="357" t="s">
        <v>1327</v>
      </c>
      <c r="E455" s="359">
        <v>0</v>
      </c>
      <c r="F455" s="358">
        <v>150313</v>
      </c>
      <c r="G455" s="360">
        <v>450939</v>
      </c>
    </row>
    <row r="456" spans="1:7" ht="19.5" customHeight="1">
      <c r="A456" s="361">
        <v>453</v>
      </c>
      <c r="B456" s="362"/>
      <c r="C456" s="363">
        <v>42118</v>
      </c>
      <c r="D456" s="364" t="s">
        <v>1371</v>
      </c>
      <c r="E456" s="366">
        <v>0</v>
      </c>
      <c r="F456" s="365">
        <v>150049</v>
      </c>
      <c r="G456" s="367">
        <v>600988</v>
      </c>
    </row>
    <row r="457" spans="1:7" ht="19.5" customHeight="1">
      <c r="A457" s="354">
        <v>454</v>
      </c>
      <c r="B457" s="355"/>
      <c r="C457" s="356">
        <v>42146</v>
      </c>
      <c r="D457" s="357" t="s">
        <v>1395</v>
      </c>
      <c r="E457" s="359">
        <v>0</v>
      </c>
      <c r="F457" s="358">
        <v>146262</v>
      </c>
      <c r="G457" s="360">
        <v>747250</v>
      </c>
    </row>
    <row r="458" spans="1:7" ht="19.5" customHeight="1">
      <c r="A458" s="361">
        <v>455</v>
      </c>
      <c r="B458" s="362"/>
      <c r="C458" s="363">
        <v>42180</v>
      </c>
      <c r="D458" s="364" t="s">
        <v>1438</v>
      </c>
      <c r="E458" s="366">
        <v>0</v>
      </c>
      <c r="F458" s="365">
        <v>149450</v>
      </c>
      <c r="G458" s="367">
        <v>896700</v>
      </c>
    </row>
    <row r="459" spans="1:7" ht="19.5" customHeight="1">
      <c r="A459" s="354">
        <v>456</v>
      </c>
      <c r="B459" s="355" t="s">
        <v>546</v>
      </c>
      <c r="C459" s="356">
        <v>42209</v>
      </c>
      <c r="D459" s="357" t="s">
        <v>1477</v>
      </c>
      <c r="E459" s="359">
        <v>0</v>
      </c>
      <c r="F459" s="358">
        <v>149450</v>
      </c>
      <c r="G459" s="360">
        <v>1046150</v>
      </c>
    </row>
    <row r="460" spans="1:7" ht="19.5" customHeight="1">
      <c r="A460" s="361">
        <v>457</v>
      </c>
      <c r="B460" s="362"/>
      <c r="C460" s="363">
        <v>42241</v>
      </c>
      <c r="D460" s="364" t="s">
        <v>1503</v>
      </c>
      <c r="E460" s="366">
        <v>0</v>
      </c>
      <c r="F460" s="365">
        <v>149450</v>
      </c>
      <c r="G460" s="367">
        <v>1195600</v>
      </c>
    </row>
    <row r="461" spans="1:7" ht="19.5" customHeight="1">
      <c r="A461" s="354">
        <v>458</v>
      </c>
      <c r="B461" s="355"/>
      <c r="C461" s="356">
        <v>42272</v>
      </c>
      <c r="D461" s="357" t="s">
        <v>1563</v>
      </c>
      <c r="E461" s="359">
        <v>0</v>
      </c>
      <c r="F461" s="358">
        <v>149450</v>
      </c>
      <c r="G461" s="360">
        <v>1345050</v>
      </c>
    </row>
    <row r="462" spans="1:7" ht="19.5" customHeight="1">
      <c r="A462" s="361">
        <v>459</v>
      </c>
      <c r="B462" s="362"/>
      <c r="C462" s="363">
        <v>42304</v>
      </c>
      <c r="D462" s="364" t="s">
        <v>1595</v>
      </c>
      <c r="E462" s="366">
        <v>0</v>
      </c>
      <c r="F462" s="365">
        <v>149450</v>
      </c>
      <c r="G462" s="367">
        <v>1494500</v>
      </c>
    </row>
    <row r="463" spans="1:7" ht="19.5" customHeight="1">
      <c r="A463" s="354">
        <v>460</v>
      </c>
      <c r="B463" s="355"/>
      <c r="C463" s="356">
        <v>42333</v>
      </c>
      <c r="D463" s="357" t="s">
        <v>1636</v>
      </c>
      <c r="E463" s="359">
        <v>0</v>
      </c>
      <c r="F463" s="358">
        <v>45483</v>
      </c>
      <c r="G463" s="360">
        <v>1539983</v>
      </c>
    </row>
    <row r="464" spans="1:7" ht="19.5" customHeight="1">
      <c r="A464" s="361">
        <v>461</v>
      </c>
      <c r="B464" s="362"/>
      <c r="C464" s="363">
        <v>42333</v>
      </c>
      <c r="D464" s="364" t="s">
        <v>1637</v>
      </c>
      <c r="E464" s="366">
        <v>0</v>
      </c>
      <c r="F464" s="365">
        <v>101389</v>
      </c>
      <c r="G464" s="367">
        <v>1641372</v>
      </c>
    </row>
    <row r="465" spans="1:7" ht="19.5" customHeight="1">
      <c r="A465" s="354">
        <v>462</v>
      </c>
      <c r="B465" s="373"/>
      <c r="C465" s="356">
        <v>42362</v>
      </c>
      <c r="D465" s="357" t="s">
        <v>1714</v>
      </c>
      <c r="E465" s="359">
        <v>0</v>
      </c>
      <c r="F465" s="358">
        <v>152083</v>
      </c>
      <c r="G465" s="360">
        <v>1793455</v>
      </c>
    </row>
    <row r="466" spans="1:7" ht="19.5" customHeight="1">
      <c r="A466" s="361">
        <v>463</v>
      </c>
      <c r="B466" s="374" t="s">
        <v>533</v>
      </c>
      <c r="C466" s="361"/>
      <c r="D466" s="364"/>
      <c r="E466" s="376">
        <v>0</v>
      </c>
      <c r="F466" s="375">
        <v>1793455</v>
      </c>
      <c r="G466" s="377"/>
    </row>
    <row r="467" spans="1:7" ht="19.5" customHeight="1">
      <c r="A467" s="354">
        <v>464</v>
      </c>
      <c r="B467" s="355"/>
      <c r="C467" s="356">
        <v>42027</v>
      </c>
      <c r="D467" s="357" t="s">
        <v>1258</v>
      </c>
      <c r="E467" s="359">
        <v>0</v>
      </c>
      <c r="F467" s="358">
        <v>142007</v>
      </c>
      <c r="G467" s="360">
        <v>142007</v>
      </c>
    </row>
    <row r="468" spans="1:7" ht="19.5" customHeight="1">
      <c r="A468" s="361">
        <v>465</v>
      </c>
      <c r="B468" s="362" t="s">
        <v>1741</v>
      </c>
      <c r="C468" s="363">
        <v>42060</v>
      </c>
      <c r="D468" s="364" t="s">
        <v>1301</v>
      </c>
      <c r="E468" s="366">
        <v>0</v>
      </c>
      <c r="F468" s="365">
        <v>142007</v>
      </c>
      <c r="G468" s="367">
        <v>284014</v>
      </c>
    </row>
    <row r="469" spans="1:7" ht="19.5" customHeight="1">
      <c r="A469" s="354">
        <v>466</v>
      </c>
      <c r="B469" s="373"/>
      <c r="C469" s="356">
        <v>42088</v>
      </c>
      <c r="D469" s="357" t="s">
        <v>1342</v>
      </c>
      <c r="E469" s="359">
        <v>0</v>
      </c>
      <c r="F469" s="358">
        <v>142007</v>
      </c>
      <c r="G469" s="360">
        <v>426021</v>
      </c>
    </row>
    <row r="470" spans="1:7" ht="19.5" customHeight="1">
      <c r="A470" s="361">
        <v>467</v>
      </c>
      <c r="B470" s="362"/>
      <c r="C470" s="363">
        <v>42118</v>
      </c>
      <c r="D470" s="364" t="s">
        <v>1367</v>
      </c>
      <c r="E470" s="366">
        <v>0</v>
      </c>
      <c r="F470" s="365">
        <v>141791</v>
      </c>
      <c r="G470" s="367">
        <v>567812</v>
      </c>
    </row>
    <row r="471" spans="1:7" ht="19.5" customHeight="1">
      <c r="A471" s="354">
        <v>468</v>
      </c>
      <c r="B471" s="355"/>
      <c r="C471" s="356">
        <v>42146</v>
      </c>
      <c r="D471" s="357" t="s">
        <v>1405</v>
      </c>
      <c r="E471" s="359">
        <v>0</v>
      </c>
      <c r="F471" s="358">
        <v>138088</v>
      </c>
      <c r="G471" s="360">
        <v>705900</v>
      </c>
    </row>
    <row r="472" spans="1:7" ht="19.5" customHeight="1">
      <c r="A472" s="361">
        <v>469</v>
      </c>
      <c r="B472" s="362" t="s">
        <v>1741</v>
      </c>
      <c r="C472" s="363">
        <v>42180</v>
      </c>
      <c r="D472" s="364" t="s">
        <v>1434</v>
      </c>
      <c r="E472" s="366">
        <v>0</v>
      </c>
      <c r="F472" s="365">
        <v>141180</v>
      </c>
      <c r="G472" s="367">
        <v>847080</v>
      </c>
    </row>
    <row r="473" spans="1:7" ht="19.5" customHeight="1">
      <c r="A473" s="354">
        <v>470</v>
      </c>
      <c r="B473" s="355"/>
      <c r="C473" s="356">
        <v>42209</v>
      </c>
      <c r="D473" s="357" t="s">
        <v>1471</v>
      </c>
      <c r="E473" s="359">
        <v>0</v>
      </c>
      <c r="F473" s="358">
        <v>141180</v>
      </c>
      <c r="G473" s="360">
        <v>988260</v>
      </c>
    </row>
    <row r="474" spans="1:7" ht="19.5" customHeight="1">
      <c r="A474" s="361">
        <v>471</v>
      </c>
      <c r="B474" s="362"/>
      <c r="C474" s="363">
        <v>42241</v>
      </c>
      <c r="D474" s="364" t="s">
        <v>1499</v>
      </c>
      <c r="E474" s="366">
        <v>0</v>
      </c>
      <c r="F474" s="365">
        <v>141180</v>
      </c>
      <c r="G474" s="367">
        <v>1129440</v>
      </c>
    </row>
    <row r="475" spans="1:7" ht="19.5" customHeight="1">
      <c r="A475" s="354">
        <v>472</v>
      </c>
      <c r="B475" s="355"/>
      <c r="C475" s="356">
        <v>42272</v>
      </c>
      <c r="D475" s="357" t="s">
        <v>1565</v>
      </c>
      <c r="E475" s="359">
        <v>0</v>
      </c>
      <c r="F475" s="358">
        <v>141180</v>
      </c>
      <c r="G475" s="360">
        <v>1270620</v>
      </c>
    </row>
    <row r="476" spans="1:7" ht="19.5" customHeight="1">
      <c r="A476" s="361">
        <v>473</v>
      </c>
      <c r="B476" s="362"/>
      <c r="C476" s="363">
        <v>42304</v>
      </c>
      <c r="D476" s="364" t="s">
        <v>1596</v>
      </c>
      <c r="E476" s="366">
        <v>0</v>
      </c>
      <c r="F476" s="365">
        <v>141180</v>
      </c>
      <c r="G476" s="367">
        <v>1411800</v>
      </c>
    </row>
    <row r="477" spans="1:7" ht="19.5" customHeight="1">
      <c r="A477" s="354">
        <v>474</v>
      </c>
      <c r="B477" s="355"/>
      <c r="C477" s="356">
        <v>42333</v>
      </c>
      <c r="D477" s="357" t="s">
        <v>1641</v>
      </c>
      <c r="E477" s="359">
        <v>0</v>
      </c>
      <c r="F477" s="358">
        <v>141180</v>
      </c>
      <c r="G477" s="360">
        <v>1552980</v>
      </c>
    </row>
    <row r="478" spans="1:7" ht="19.5" customHeight="1">
      <c r="A478" s="361">
        <v>475</v>
      </c>
      <c r="B478" s="368"/>
      <c r="C478" s="363">
        <v>42362</v>
      </c>
      <c r="D478" s="364" t="s">
        <v>1718</v>
      </c>
      <c r="E478" s="366">
        <v>0</v>
      </c>
      <c r="F478" s="365">
        <v>65520</v>
      </c>
      <c r="G478" s="367">
        <v>1618500</v>
      </c>
    </row>
    <row r="479" spans="1:7" ht="19.5" customHeight="1">
      <c r="A479" s="354">
        <v>476</v>
      </c>
      <c r="B479" s="369" t="s">
        <v>533</v>
      </c>
      <c r="C479" s="354"/>
      <c r="D479" s="357"/>
      <c r="E479" s="372">
        <v>0</v>
      </c>
      <c r="F479" s="370">
        <v>1618500</v>
      </c>
      <c r="G479" s="371"/>
    </row>
    <row r="480" spans="1:7" ht="19.5" customHeight="1">
      <c r="A480" s="361">
        <v>477</v>
      </c>
      <c r="B480" s="362"/>
      <c r="C480" s="363">
        <v>42027</v>
      </c>
      <c r="D480" s="364" t="s">
        <v>1260</v>
      </c>
      <c r="E480" s="366">
        <v>0</v>
      </c>
      <c r="F480" s="365">
        <v>169000</v>
      </c>
      <c r="G480" s="367">
        <v>169000</v>
      </c>
    </row>
    <row r="481" spans="1:7" ht="19.5" customHeight="1">
      <c r="A481" s="354">
        <v>478</v>
      </c>
      <c r="B481" s="355"/>
      <c r="C481" s="356">
        <v>42060</v>
      </c>
      <c r="D481" s="357" t="s">
        <v>1303</v>
      </c>
      <c r="E481" s="359">
        <v>0</v>
      </c>
      <c r="F481" s="358">
        <v>170530</v>
      </c>
      <c r="G481" s="360">
        <v>339530</v>
      </c>
    </row>
    <row r="482" spans="1:7" ht="19.5" customHeight="1">
      <c r="A482" s="361">
        <v>479</v>
      </c>
      <c r="B482" s="362"/>
      <c r="C482" s="363">
        <v>42088</v>
      </c>
      <c r="D482" s="364" t="s">
        <v>1326</v>
      </c>
      <c r="E482" s="366">
        <v>0</v>
      </c>
      <c r="F482" s="365">
        <v>169770</v>
      </c>
      <c r="G482" s="367">
        <v>509300</v>
      </c>
    </row>
    <row r="483" spans="1:7" ht="19.5" customHeight="1">
      <c r="A483" s="354">
        <v>480</v>
      </c>
      <c r="B483" s="355"/>
      <c r="C483" s="356">
        <v>42118</v>
      </c>
      <c r="D483" s="357" t="s">
        <v>1370</v>
      </c>
      <c r="E483" s="359">
        <v>0</v>
      </c>
      <c r="F483" s="358">
        <v>169500</v>
      </c>
      <c r="G483" s="360">
        <v>678800</v>
      </c>
    </row>
    <row r="484" spans="1:7" ht="19.5" customHeight="1">
      <c r="A484" s="361">
        <v>481</v>
      </c>
      <c r="B484" s="362"/>
      <c r="C484" s="363">
        <v>42146</v>
      </c>
      <c r="D484" s="364" t="s">
        <v>1401</v>
      </c>
      <c r="E484" s="366">
        <v>0</v>
      </c>
      <c r="F484" s="365">
        <v>192150</v>
      </c>
      <c r="G484" s="367">
        <v>870950</v>
      </c>
    </row>
    <row r="485" spans="1:7" ht="19.5" customHeight="1">
      <c r="A485" s="354">
        <v>482</v>
      </c>
      <c r="B485" s="355"/>
      <c r="C485" s="356">
        <v>42180</v>
      </c>
      <c r="D485" s="357" t="s">
        <v>1437</v>
      </c>
      <c r="E485" s="359">
        <v>0</v>
      </c>
      <c r="F485" s="358">
        <v>174190</v>
      </c>
      <c r="G485" s="360">
        <v>1045140</v>
      </c>
    </row>
    <row r="486" spans="1:7" ht="19.5" customHeight="1">
      <c r="A486" s="361">
        <v>483</v>
      </c>
      <c r="B486" s="362" t="s">
        <v>548</v>
      </c>
      <c r="C486" s="363">
        <v>42209</v>
      </c>
      <c r="D486" s="364" t="s">
        <v>1475</v>
      </c>
      <c r="E486" s="366">
        <v>0</v>
      </c>
      <c r="F486" s="365">
        <v>174190</v>
      </c>
      <c r="G486" s="367">
        <v>1219330</v>
      </c>
    </row>
    <row r="487" spans="1:7" ht="19.5" customHeight="1">
      <c r="A487" s="354">
        <v>484</v>
      </c>
      <c r="B487" s="355"/>
      <c r="C487" s="356">
        <v>42241</v>
      </c>
      <c r="D487" s="357" t="s">
        <v>1502</v>
      </c>
      <c r="E487" s="359">
        <v>0</v>
      </c>
      <c r="F487" s="358">
        <v>174190</v>
      </c>
      <c r="G487" s="360">
        <v>1393520</v>
      </c>
    </row>
    <row r="488" spans="1:7" ht="19.5" customHeight="1">
      <c r="A488" s="361">
        <v>485</v>
      </c>
      <c r="B488" s="362"/>
      <c r="C488" s="363">
        <v>42272</v>
      </c>
      <c r="D488" s="364" t="s">
        <v>1560</v>
      </c>
      <c r="E488" s="366">
        <v>0</v>
      </c>
      <c r="F488" s="365">
        <v>174190</v>
      </c>
      <c r="G488" s="367">
        <v>1567710</v>
      </c>
    </row>
    <row r="489" spans="1:7" ht="19.5" customHeight="1">
      <c r="A489" s="354">
        <v>486</v>
      </c>
      <c r="B489" s="355"/>
      <c r="C489" s="356">
        <v>42300</v>
      </c>
      <c r="D489" s="357" t="s">
        <v>1586</v>
      </c>
      <c r="E489" s="359">
        <v>0</v>
      </c>
      <c r="F489" s="358">
        <v>174190</v>
      </c>
      <c r="G489" s="360">
        <v>1741900</v>
      </c>
    </row>
    <row r="490" spans="1:7" ht="19.5" customHeight="1">
      <c r="A490" s="361">
        <v>487</v>
      </c>
      <c r="B490" s="362"/>
      <c r="C490" s="363">
        <v>42333</v>
      </c>
      <c r="D490" s="364" t="s">
        <v>1634</v>
      </c>
      <c r="E490" s="366">
        <v>0</v>
      </c>
      <c r="F490" s="365">
        <v>53580</v>
      </c>
      <c r="G490" s="367">
        <v>1795480</v>
      </c>
    </row>
    <row r="491" spans="1:7" ht="19.5" customHeight="1">
      <c r="A491" s="354">
        <v>488</v>
      </c>
      <c r="B491" s="355"/>
      <c r="C491" s="356">
        <v>42333</v>
      </c>
      <c r="D491" s="357" t="s">
        <v>1635</v>
      </c>
      <c r="E491" s="359">
        <v>0</v>
      </c>
      <c r="F491" s="358">
        <v>115590</v>
      </c>
      <c r="G491" s="360">
        <v>1911070</v>
      </c>
    </row>
    <row r="492" spans="1:7" ht="19.5" customHeight="1">
      <c r="A492" s="361">
        <v>489</v>
      </c>
      <c r="B492" s="368"/>
      <c r="C492" s="363">
        <v>42362</v>
      </c>
      <c r="D492" s="364" t="s">
        <v>1713</v>
      </c>
      <c r="E492" s="366">
        <v>0</v>
      </c>
      <c r="F492" s="365">
        <v>177250</v>
      </c>
      <c r="G492" s="367">
        <v>2088320</v>
      </c>
    </row>
    <row r="493" spans="1:7" ht="19.5" customHeight="1">
      <c r="A493" s="354">
        <v>490</v>
      </c>
      <c r="B493" s="369" t="s">
        <v>533</v>
      </c>
      <c r="C493" s="354"/>
      <c r="D493" s="357"/>
      <c r="E493" s="372">
        <v>0</v>
      </c>
      <c r="F493" s="370">
        <v>2088320</v>
      </c>
      <c r="G493" s="371"/>
    </row>
    <row r="494" spans="1:7" ht="19.5" customHeight="1">
      <c r="A494" s="361">
        <v>491</v>
      </c>
      <c r="B494" s="355" t="s">
        <v>1742</v>
      </c>
      <c r="C494" s="363">
        <v>42027</v>
      </c>
      <c r="D494" s="364" t="s">
        <v>1257</v>
      </c>
      <c r="E494" s="366">
        <v>0</v>
      </c>
      <c r="F494" s="365">
        <v>163080</v>
      </c>
      <c r="G494" s="367">
        <v>163080</v>
      </c>
    </row>
    <row r="495" spans="1:7" ht="19.5" customHeight="1">
      <c r="A495" s="354">
        <v>492</v>
      </c>
      <c r="B495" s="373"/>
      <c r="C495" s="356">
        <v>42060</v>
      </c>
      <c r="D495" s="357" t="s">
        <v>1300</v>
      </c>
      <c r="E495" s="359">
        <v>0</v>
      </c>
      <c r="F495" s="358">
        <v>164520</v>
      </c>
      <c r="G495" s="360">
        <v>327600</v>
      </c>
    </row>
    <row r="496" spans="1:7" ht="19.5" customHeight="1">
      <c r="A496" s="361">
        <v>493</v>
      </c>
      <c r="B496" s="362"/>
      <c r="C496" s="363">
        <v>42088</v>
      </c>
      <c r="D496" s="364" t="s">
        <v>1340</v>
      </c>
      <c r="E496" s="366">
        <v>0</v>
      </c>
      <c r="F496" s="365">
        <v>163800</v>
      </c>
      <c r="G496" s="367">
        <v>491400</v>
      </c>
    </row>
    <row r="497" spans="1:7" ht="19.5" customHeight="1">
      <c r="A497" s="354">
        <v>494</v>
      </c>
      <c r="B497" s="355"/>
      <c r="C497" s="356">
        <v>42118</v>
      </c>
      <c r="D497" s="357" t="s">
        <v>1366</v>
      </c>
      <c r="E497" s="359">
        <v>0</v>
      </c>
      <c r="F497" s="358">
        <v>163520</v>
      </c>
      <c r="G497" s="360">
        <v>654920</v>
      </c>
    </row>
    <row r="498" spans="1:7" ht="19.5" customHeight="1">
      <c r="A498" s="361">
        <v>495</v>
      </c>
      <c r="B498" s="362"/>
      <c r="C498" s="363">
        <v>42146</v>
      </c>
      <c r="D498" s="364" t="s">
        <v>1404</v>
      </c>
      <c r="E498" s="366">
        <v>0</v>
      </c>
      <c r="F498" s="365">
        <v>167730</v>
      </c>
      <c r="G498" s="367">
        <v>822650</v>
      </c>
    </row>
    <row r="499" spans="1:7" ht="19.5" customHeight="1">
      <c r="A499" s="354">
        <v>496</v>
      </c>
      <c r="B499" s="355" t="s">
        <v>1742</v>
      </c>
      <c r="C499" s="356">
        <v>42180</v>
      </c>
      <c r="D499" s="357" t="s">
        <v>1433</v>
      </c>
      <c r="E499" s="359">
        <v>0</v>
      </c>
      <c r="F499" s="358">
        <v>164530</v>
      </c>
      <c r="G499" s="360">
        <v>987180</v>
      </c>
    </row>
    <row r="500" spans="1:7" ht="19.5" customHeight="1">
      <c r="A500" s="361">
        <v>497</v>
      </c>
      <c r="B500" s="362"/>
      <c r="C500" s="363">
        <v>42209</v>
      </c>
      <c r="D500" s="364" t="s">
        <v>1469</v>
      </c>
      <c r="E500" s="366">
        <v>0</v>
      </c>
      <c r="F500" s="365">
        <v>164530</v>
      </c>
      <c r="G500" s="367">
        <v>1151710</v>
      </c>
    </row>
    <row r="501" spans="1:7" ht="19.5" customHeight="1">
      <c r="A501" s="354">
        <v>498</v>
      </c>
      <c r="B501" s="355"/>
      <c r="C501" s="356">
        <v>42241</v>
      </c>
      <c r="D501" s="357" t="s">
        <v>1498</v>
      </c>
      <c r="E501" s="359">
        <v>0</v>
      </c>
      <c r="F501" s="358">
        <v>164530</v>
      </c>
      <c r="G501" s="360">
        <v>1316240</v>
      </c>
    </row>
    <row r="502" spans="1:7" ht="19.5" customHeight="1">
      <c r="A502" s="361">
        <v>499</v>
      </c>
      <c r="B502" s="362"/>
      <c r="C502" s="363">
        <v>42272</v>
      </c>
      <c r="D502" s="364" t="s">
        <v>1561</v>
      </c>
      <c r="E502" s="366">
        <v>0</v>
      </c>
      <c r="F502" s="365">
        <v>164530</v>
      </c>
      <c r="G502" s="367">
        <v>1480770</v>
      </c>
    </row>
    <row r="503" spans="1:7" ht="19.5" customHeight="1">
      <c r="A503" s="354">
        <v>500</v>
      </c>
      <c r="B503" s="355"/>
      <c r="C503" s="356">
        <v>42300</v>
      </c>
      <c r="D503" s="357" t="s">
        <v>1588</v>
      </c>
      <c r="E503" s="359">
        <v>0</v>
      </c>
      <c r="F503" s="358">
        <v>164530</v>
      </c>
      <c r="G503" s="360">
        <v>1645300</v>
      </c>
    </row>
    <row r="504" spans="1:7" ht="19.5" customHeight="1">
      <c r="A504" s="361">
        <v>501</v>
      </c>
      <c r="B504" s="355"/>
      <c r="C504" s="363">
        <v>42333</v>
      </c>
      <c r="D504" s="364" t="s">
        <v>1639</v>
      </c>
      <c r="E504" s="366">
        <v>0</v>
      </c>
      <c r="F504" s="365">
        <v>164530</v>
      </c>
      <c r="G504" s="367">
        <v>1809830</v>
      </c>
    </row>
    <row r="505" spans="1:7" ht="19.5" customHeight="1">
      <c r="A505" s="354">
        <v>502</v>
      </c>
      <c r="B505" s="373"/>
      <c r="C505" s="356">
        <v>42362</v>
      </c>
      <c r="D505" s="357" t="s">
        <v>1717</v>
      </c>
      <c r="E505" s="359">
        <v>0</v>
      </c>
      <c r="F505" s="358">
        <v>73030</v>
      </c>
      <c r="G505" s="360">
        <v>1882860</v>
      </c>
    </row>
    <row r="506" spans="1:7" ht="19.5" customHeight="1">
      <c r="A506" s="361">
        <v>503</v>
      </c>
      <c r="B506" s="374" t="s">
        <v>533</v>
      </c>
      <c r="C506" s="361"/>
      <c r="D506" s="364"/>
      <c r="E506" s="376">
        <v>0</v>
      </c>
      <c r="F506" s="375">
        <v>1882860</v>
      </c>
      <c r="G506" s="377"/>
    </row>
    <row r="507" spans="1:7" ht="19.5" customHeight="1">
      <c r="A507" s="354">
        <v>504</v>
      </c>
      <c r="B507" s="355"/>
      <c r="C507" s="356">
        <v>42303</v>
      </c>
      <c r="D507" s="357" t="s">
        <v>493</v>
      </c>
      <c r="E507" s="359">
        <v>0</v>
      </c>
      <c r="F507" s="358">
        <v>3900</v>
      </c>
      <c r="G507" s="360">
        <v>3900</v>
      </c>
    </row>
    <row r="508" spans="1:7" ht="19.5" customHeight="1">
      <c r="A508" s="361">
        <v>505</v>
      </c>
      <c r="B508" s="362"/>
      <c r="C508" s="363">
        <v>42328</v>
      </c>
      <c r="D508" s="364" t="s">
        <v>1622</v>
      </c>
      <c r="E508" s="366">
        <v>0</v>
      </c>
      <c r="F508" s="365">
        <v>8600</v>
      </c>
      <c r="G508" s="367">
        <v>12500</v>
      </c>
    </row>
    <row r="509" spans="1:7" ht="19.5" customHeight="1">
      <c r="A509" s="354">
        <v>506</v>
      </c>
      <c r="B509" s="355" t="s">
        <v>552</v>
      </c>
      <c r="C509" s="356">
        <v>42361</v>
      </c>
      <c r="D509" s="357" t="s">
        <v>1700</v>
      </c>
      <c r="E509" s="359">
        <v>0</v>
      </c>
      <c r="F509" s="358">
        <v>50000</v>
      </c>
      <c r="G509" s="360">
        <v>62500</v>
      </c>
    </row>
    <row r="510" spans="1:7" ht="19.5" customHeight="1">
      <c r="A510" s="361">
        <v>507</v>
      </c>
      <c r="B510" s="362"/>
      <c r="C510" s="363">
        <v>42361</v>
      </c>
      <c r="D510" s="364" t="s">
        <v>1702</v>
      </c>
      <c r="E510" s="366">
        <v>0</v>
      </c>
      <c r="F510" s="365">
        <v>1840</v>
      </c>
      <c r="G510" s="367">
        <v>64340</v>
      </c>
    </row>
    <row r="511" spans="1:7" ht="19.5" customHeight="1">
      <c r="A511" s="354">
        <v>508</v>
      </c>
      <c r="B511" s="355"/>
      <c r="C511" s="356">
        <v>42361</v>
      </c>
      <c r="D511" s="357" t="s">
        <v>1702</v>
      </c>
      <c r="E511" s="359">
        <v>0</v>
      </c>
      <c r="F511" s="358">
        <v>1300</v>
      </c>
      <c r="G511" s="360">
        <v>65640</v>
      </c>
    </row>
    <row r="512" spans="1:7" ht="19.5" customHeight="1">
      <c r="A512" s="361">
        <v>509</v>
      </c>
      <c r="B512" s="368"/>
      <c r="C512" s="363">
        <v>42362</v>
      </c>
      <c r="D512" s="364" t="s">
        <v>1722</v>
      </c>
      <c r="E512" s="366">
        <v>0</v>
      </c>
      <c r="F512" s="365">
        <v>34000</v>
      </c>
      <c r="G512" s="367">
        <v>99640</v>
      </c>
    </row>
    <row r="513" spans="1:7" ht="19.5" customHeight="1">
      <c r="A513" s="354">
        <v>510</v>
      </c>
      <c r="B513" s="369" t="s">
        <v>533</v>
      </c>
      <c r="C513" s="354"/>
      <c r="D513" s="357"/>
      <c r="E513" s="372">
        <v>0</v>
      </c>
      <c r="F513" s="370">
        <v>99640</v>
      </c>
      <c r="G513" s="371"/>
    </row>
    <row r="514" spans="1:7" ht="19.5" customHeight="1">
      <c r="A514" s="361">
        <v>511</v>
      </c>
      <c r="B514" s="362" t="s">
        <v>1743</v>
      </c>
      <c r="C514" s="363">
        <v>42361</v>
      </c>
      <c r="D514" s="364" t="s">
        <v>1701</v>
      </c>
      <c r="E514" s="366">
        <v>0</v>
      </c>
      <c r="F514" s="365">
        <v>50000</v>
      </c>
      <c r="G514" s="367">
        <v>50000</v>
      </c>
    </row>
    <row r="515" spans="1:7" ht="19.5" customHeight="1">
      <c r="A515" s="354">
        <v>512</v>
      </c>
      <c r="B515" s="373"/>
      <c r="C515" s="356">
        <v>42362</v>
      </c>
      <c r="D515" s="357" t="s">
        <v>1721</v>
      </c>
      <c r="E515" s="359">
        <v>0</v>
      </c>
      <c r="F515" s="358">
        <v>50000</v>
      </c>
      <c r="G515" s="360">
        <v>100000</v>
      </c>
    </row>
    <row r="516" spans="1:7" ht="19.5" customHeight="1">
      <c r="A516" s="361">
        <v>513</v>
      </c>
      <c r="B516" s="374" t="s">
        <v>533</v>
      </c>
      <c r="C516" s="361"/>
      <c r="D516" s="364"/>
      <c r="E516" s="376">
        <v>0</v>
      </c>
      <c r="F516" s="375">
        <v>100000</v>
      </c>
      <c r="G516" s="377"/>
    </row>
    <row r="517" spans="1:7" ht="19.5" customHeight="1">
      <c r="A517" s="354">
        <v>514</v>
      </c>
      <c r="B517" s="355"/>
      <c r="C517" s="356">
        <v>42027</v>
      </c>
      <c r="D517" s="357" t="s">
        <v>1255</v>
      </c>
      <c r="E517" s="359">
        <v>0</v>
      </c>
      <c r="F517" s="358">
        <v>88300</v>
      </c>
      <c r="G517" s="360">
        <v>88300</v>
      </c>
    </row>
    <row r="518" spans="1:7" ht="19.5" customHeight="1">
      <c r="A518" s="361">
        <v>515</v>
      </c>
      <c r="B518" s="362"/>
      <c r="C518" s="363">
        <v>42027</v>
      </c>
      <c r="D518" s="364" t="s">
        <v>1268</v>
      </c>
      <c r="E518" s="366">
        <v>0</v>
      </c>
      <c r="F518" s="365">
        <v>10500</v>
      </c>
      <c r="G518" s="367">
        <v>98800</v>
      </c>
    </row>
    <row r="519" spans="1:7" ht="19.5" customHeight="1">
      <c r="A519" s="354">
        <v>516</v>
      </c>
      <c r="B519" s="355" t="s">
        <v>553</v>
      </c>
      <c r="C519" s="356">
        <v>42030</v>
      </c>
      <c r="D519" s="357" t="s">
        <v>296</v>
      </c>
      <c r="E519" s="359">
        <v>0</v>
      </c>
      <c r="F519" s="358">
        <v>16460</v>
      </c>
      <c r="G519" s="360">
        <v>115260</v>
      </c>
    </row>
    <row r="520" spans="1:7" ht="19.5" customHeight="1">
      <c r="A520" s="361">
        <v>517</v>
      </c>
      <c r="B520" s="362"/>
      <c r="C520" s="363">
        <v>42138</v>
      </c>
      <c r="D520" s="364" t="s">
        <v>1388</v>
      </c>
      <c r="E520" s="366">
        <v>0</v>
      </c>
      <c r="F520" s="365">
        <v>25500</v>
      </c>
      <c r="G520" s="367">
        <v>140760</v>
      </c>
    </row>
    <row r="521" spans="1:7" ht="19.5" customHeight="1">
      <c r="A521" s="354">
        <v>518</v>
      </c>
      <c r="B521" s="373"/>
      <c r="C521" s="356">
        <v>42257</v>
      </c>
      <c r="D521" s="357" t="s">
        <v>1512</v>
      </c>
      <c r="E521" s="359">
        <v>0</v>
      </c>
      <c r="F521" s="359">
        <v>500</v>
      </c>
      <c r="G521" s="360">
        <v>141260</v>
      </c>
    </row>
    <row r="522" spans="1:7" ht="19.5" customHeight="1">
      <c r="A522" s="361">
        <v>519</v>
      </c>
      <c r="B522" s="362"/>
      <c r="C522" s="363">
        <v>42258</v>
      </c>
      <c r="D522" s="364" t="s">
        <v>1518</v>
      </c>
      <c r="E522" s="366">
        <v>0</v>
      </c>
      <c r="F522" s="366">
        <v>500</v>
      </c>
      <c r="G522" s="367">
        <v>141760</v>
      </c>
    </row>
    <row r="523" spans="1:7" ht="19.5" customHeight="1">
      <c r="A523" s="354">
        <v>520</v>
      </c>
      <c r="B523" s="355"/>
      <c r="C523" s="356">
        <v>42258</v>
      </c>
      <c r="D523" s="357" t="s">
        <v>1518</v>
      </c>
      <c r="E523" s="359">
        <v>0</v>
      </c>
      <c r="F523" s="359">
        <v>500</v>
      </c>
      <c r="G523" s="360">
        <v>142260</v>
      </c>
    </row>
    <row r="524" spans="1:7" ht="19.5" customHeight="1">
      <c r="A524" s="361">
        <v>521</v>
      </c>
      <c r="B524" s="362"/>
      <c r="C524" s="363">
        <v>42291</v>
      </c>
      <c r="D524" s="364" t="s">
        <v>1573</v>
      </c>
      <c r="E524" s="366">
        <v>0</v>
      </c>
      <c r="F524" s="365">
        <v>10000</v>
      </c>
      <c r="G524" s="367">
        <v>152260</v>
      </c>
    </row>
    <row r="525" spans="1:7" ht="19.5" customHeight="1">
      <c r="A525" s="354">
        <v>522</v>
      </c>
      <c r="B525" s="355" t="s">
        <v>553</v>
      </c>
      <c r="C525" s="356">
        <v>42293</v>
      </c>
      <c r="D525" s="357" t="s">
        <v>1577</v>
      </c>
      <c r="E525" s="359">
        <v>0</v>
      </c>
      <c r="F525" s="358">
        <v>83750</v>
      </c>
      <c r="G525" s="360">
        <v>236010</v>
      </c>
    </row>
    <row r="526" spans="1:7" ht="19.5" customHeight="1">
      <c r="A526" s="361">
        <v>523</v>
      </c>
      <c r="B526" s="362"/>
      <c r="C526" s="363">
        <v>42303</v>
      </c>
      <c r="D526" s="364" t="s">
        <v>1590</v>
      </c>
      <c r="E526" s="366">
        <v>0</v>
      </c>
      <c r="F526" s="365">
        <v>65000</v>
      </c>
      <c r="G526" s="367">
        <v>301010</v>
      </c>
    </row>
    <row r="527" spans="1:7" ht="19.5" customHeight="1">
      <c r="A527" s="354">
        <v>524</v>
      </c>
      <c r="B527" s="355"/>
      <c r="C527" s="356">
        <v>42359</v>
      </c>
      <c r="D527" s="357" t="s">
        <v>1685</v>
      </c>
      <c r="E527" s="359">
        <v>0</v>
      </c>
      <c r="F527" s="358">
        <v>115000</v>
      </c>
      <c r="G527" s="360">
        <v>416010</v>
      </c>
    </row>
    <row r="528" spans="1:7" ht="19.5" customHeight="1">
      <c r="A528" s="361">
        <v>525</v>
      </c>
      <c r="B528" s="362"/>
      <c r="C528" s="363">
        <v>42359</v>
      </c>
      <c r="D528" s="364" t="s">
        <v>1686</v>
      </c>
      <c r="E528" s="366">
        <v>0</v>
      </c>
      <c r="F528" s="365">
        <v>4000</v>
      </c>
      <c r="G528" s="367">
        <v>420010</v>
      </c>
    </row>
    <row r="529" spans="1:7" ht="19.5" customHeight="1">
      <c r="A529" s="354">
        <v>526</v>
      </c>
      <c r="B529" s="355"/>
      <c r="C529" s="356">
        <v>42362</v>
      </c>
      <c r="D529" s="357" t="s">
        <v>1727</v>
      </c>
      <c r="E529" s="359">
        <v>0</v>
      </c>
      <c r="F529" s="358">
        <v>8000</v>
      </c>
      <c r="G529" s="360">
        <v>428010</v>
      </c>
    </row>
    <row r="530" spans="1:7" ht="19.5" customHeight="1">
      <c r="A530" s="361">
        <v>527</v>
      </c>
      <c r="B530" s="368"/>
      <c r="C530" s="363">
        <v>42366</v>
      </c>
      <c r="D530" s="364" t="s">
        <v>1606</v>
      </c>
      <c r="E530" s="366">
        <v>0</v>
      </c>
      <c r="F530" s="365">
        <v>72350</v>
      </c>
      <c r="G530" s="367">
        <v>500360</v>
      </c>
    </row>
    <row r="531" spans="1:7" ht="19.5" customHeight="1">
      <c r="A531" s="354">
        <v>528</v>
      </c>
      <c r="B531" s="369" t="s">
        <v>533</v>
      </c>
      <c r="C531" s="354"/>
      <c r="D531" s="357"/>
      <c r="E531" s="372">
        <v>0</v>
      </c>
      <c r="F531" s="370">
        <v>500360</v>
      </c>
      <c r="G531" s="371"/>
    </row>
    <row r="532" spans="1:7" ht="19.5" customHeight="1">
      <c r="A532" s="361">
        <v>529</v>
      </c>
      <c r="B532" s="362"/>
      <c r="C532" s="363">
        <v>42039</v>
      </c>
      <c r="D532" s="364" t="s">
        <v>1282</v>
      </c>
      <c r="E532" s="366">
        <v>0</v>
      </c>
      <c r="F532" s="365">
        <v>132000</v>
      </c>
      <c r="G532" s="367">
        <v>132000</v>
      </c>
    </row>
    <row r="533" spans="1:7" ht="19.5" customHeight="1">
      <c r="A533" s="354">
        <v>530</v>
      </c>
      <c r="B533" s="355"/>
      <c r="C533" s="356">
        <v>42039</v>
      </c>
      <c r="D533" s="357" t="s">
        <v>1268</v>
      </c>
      <c r="E533" s="359">
        <v>0</v>
      </c>
      <c r="F533" s="358">
        <v>14000</v>
      </c>
      <c r="G533" s="360">
        <v>146000</v>
      </c>
    </row>
    <row r="534" spans="1:7" ht="19.5" customHeight="1">
      <c r="A534" s="361">
        <v>531</v>
      </c>
      <c r="B534" s="362"/>
      <c r="C534" s="363">
        <v>42060</v>
      </c>
      <c r="D534" s="364" t="s">
        <v>1297</v>
      </c>
      <c r="E534" s="366">
        <v>0</v>
      </c>
      <c r="F534" s="365">
        <v>20100</v>
      </c>
      <c r="G534" s="367">
        <v>166100</v>
      </c>
    </row>
    <row r="535" spans="1:7" ht="19.5" customHeight="1">
      <c r="A535" s="354">
        <v>532</v>
      </c>
      <c r="B535" s="355"/>
      <c r="C535" s="356">
        <v>42080</v>
      </c>
      <c r="D535" s="357" t="s">
        <v>1317</v>
      </c>
      <c r="E535" s="359">
        <v>0</v>
      </c>
      <c r="F535" s="358">
        <v>15600</v>
      </c>
      <c r="G535" s="360">
        <v>181700</v>
      </c>
    </row>
    <row r="536" spans="1:7" ht="19.5" customHeight="1">
      <c r="A536" s="361">
        <v>533</v>
      </c>
      <c r="B536" s="362"/>
      <c r="C536" s="363">
        <v>42088</v>
      </c>
      <c r="D536" s="364" t="s">
        <v>1324</v>
      </c>
      <c r="E536" s="366">
        <v>0</v>
      </c>
      <c r="F536" s="365">
        <v>16500</v>
      </c>
      <c r="G536" s="367">
        <v>198200</v>
      </c>
    </row>
    <row r="537" spans="1:7" ht="19.5" customHeight="1">
      <c r="A537" s="354">
        <v>534</v>
      </c>
      <c r="B537" s="355"/>
      <c r="C537" s="356">
        <v>42097</v>
      </c>
      <c r="D537" s="357" t="s">
        <v>1348</v>
      </c>
      <c r="E537" s="359">
        <v>0</v>
      </c>
      <c r="F537" s="358">
        <v>6200</v>
      </c>
      <c r="G537" s="360">
        <v>204400</v>
      </c>
    </row>
    <row r="538" spans="1:7" ht="19.5" customHeight="1">
      <c r="A538" s="361">
        <v>535</v>
      </c>
      <c r="B538" s="362"/>
      <c r="C538" s="363">
        <v>42164</v>
      </c>
      <c r="D538" s="364" t="s">
        <v>1414</v>
      </c>
      <c r="E538" s="366">
        <v>0</v>
      </c>
      <c r="F538" s="365">
        <v>7200</v>
      </c>
      <c r="G538" s="367">
        <v>211600</v>
      </c>
    </row>
    <row r="539" spans="1:7" ht="19.5" customHeight="1">
      <c r="A539" s="354">
        <v>536</v>
      </c>
      <c r="B539" s="355"/>
      <c r="C539" s="356">
        <v>42240</v>
      </c>
      <c r="D539" s="357" t="s">
        <v>1492</v>
      </c>
      <c r="E539" s="359">
        <v>0</v>
      </c>
      <c r="F539" s="358">
        <v>152700</v>
      </c>
      <c r="G539" s="360">
        <v>364300</v>
      </c>
    </row>
    <row r="540" spans="1:7" ht="19.5" customHeight="1">
      <c r="A540" s="361">
        <v>537</v>
      </c>
      <c r="B540" s="362" t="s">
        <v>1744</v>
      </c>
      <c r="C540" s="363">
        <v>42257</v>
      </c>
      <c r="D540" s="364" t="s">
        <v>1512</v>
      </c>
      <c r="E540" s="366">
        <v>0</v>
      </c>
      <c r="F540" s="366">
        <v>500</v>
      </c>
      <c r="G540" s="367">
        <v>364800</v>
      </c>
    </row>
    <row r="541" spans="1:7" ht="19.5" customHeight="1">
      <c r="A541" s="354">
        <v>538</v>
      </c>
      <c r="B541" s="355"/>
      <c r="C541" s="356">
        <v>42257</v>
      </c>
      <c r="D541" s="357" t="s">
        <v>1512</v>
      </c>
      <c r="E541" s="359">
        <v>0</v>
      </c>
      <c r="F541" s="359">
        <v>500</v>
      </c>
      <c r="G541" s="360">
        <v>365300</v>
      </c>
    </row>
    <row r="542" spans="1:7" ht="19.5" customHeight="1">
      <c r="A542" s="361">
        <v>539</v>
      </c>
      <c r="B542" s="362"/>
      <c r="C542" s="363">
        <v>42257</v>
      </c>
      <c r="D542" s="364" t="s">
        <v>1518</v>
      </c>
      <c r="E542" s="366">
        <v>0</v>
      </c>
      <c r="F542" s="366">
        <v>500</v>
      </c>
      <c r="G542" s="367">
        <v>365800</v>
      </c>
    </row>
    <row r="543" spans="1:7" ht="19.5" customHeight="1">
      <c r="A543" s="354">
        <v>540</v>
      </c>
      <c r="B543" s="355"/>
      <c r="C543" s="356">
        <v>42261</v>
      </c>
      <c r="D543" s="357" t="s">
        <v>1518</v>
      </c>
      <c r="E543" s="359">
        <v>0</v>
      </c>
      <c r="F543" s="359">
        <v>500</v>
      </c>
      <c r="G543" s="360">
        <v>366300</v>
      </c>
    </row>
    <row r="544" spans="1:7" ht="19.5" customHeight="1">
      <c r="A544" s="361">
        <v>541</v>
      </c>
      <c r="B544" s="362"/>
      <c r="C544" s="363">
        <v>42261</v>
      </c>
      <c r="D544" s="364" t="s">
        <v>1539</v>
      </c>
      <c r="E544" s="366">
        <v>0</v>
      </c>
      <c r="F544" s="365">
        <v>6000</v>
      </c>
      <c r="G544" s="367">
        <v>372300</v>
      </c>
    </row>
    <row r="545" spans="1:7" ht="19.5" customHeight="1">
      <c r="A545" s="354">
        <v>542</v>
      </c>
      <c r="B545" s="355"/>
      <c r="C545" s="356">
        <v>42261</v>
      </c>
      <c r="D545" s="357" t="s">
        <v>1541</v>
      </c>
      <c r="E545" s="359">
        <v>0</v>
      </c>
      <c r="F545" s="358">
        <v>33000</v>
      </c>
      <c r="G545" s="360">
        <v>405300</v>
      </c>
    </row>
    <row r="546" spans="1:7" ht="19.5" customHeight="1">
      <c r="A546" s="361">
        <v>543</v>
      </c>
      <c r="B546" s="362"/>
      <c r="C546" s="363">
        <v>42261</v>
      </c>
      <c r="D546" s="364" t="s">
        <v>1543</v>
      </c>
      <c r="E546" s="366">
        <v>0</v>
      </c>
      <c r="F546" s="365">
        <v>4000</v>
      </c>
      <c r="G546" s="367">
        <v>409300</v>
      </c>
    </row>
    <row r="547" spans="1:7" ht="19.5" customHeight="1">
      <c r="A547" s="354">
        <v>544</v>
      </c>
      <c r="B547" s="373"/>
      <c r="C547" s="356">
        <v>42261</v>
      </c>
      <c r="D547" s="357" t="s">
        <v>1547</v>
      </c>
      <c r="E547" s="359">
        <v>0</v>
      </c>
      <c r="F547" s="358">
        <v>20800</v>
      </c>
      <c r="G547" s="360">
        <v>430100</v>
      </c>
    </row>
    <row r="548" spans="1:7" ht="19.5" customHeight="1">
      <c r="A548" s="361">
        <v>545</v>
      </c>
      <c r="B548" s="362"/>
      <c r="C548" s="363">
        <v>42262</v>
      </c>
      <c r="D548" s="364" t="s">
        <v>1548</v>
      </c>
      <c r="E548" s="366">
        <v>0</v>
      </c>
      <c r="F548" s="365">
        <v>22300</v>
      </c>
      <c r="G548" s="367">
        <v>452400</v>
      </c>
    </row>
    <row r="549" spans="1:7" ht="19.5" customHeight="1">
      <c r="A549" s="354">
        <v>546</v>
      </c>
      <c r="B549" s="362"/>
      <c r="C549" s="356">
        <v>42272</v>
      </c>
      <c r="D549" s="357" t="s">
        <v>1550</v>
      </c>
      <c r="E549" s="359">
        <v>0</v>
      </c>
      <c r="F549" s="358">
        <v>80800</v>
      </c>
      <c r="G549" s="360">
        <v>533200</v>
      </c>
    </row>
    <row r="550" spans="1:7" ht="19.5" customHeight="1">
      <c r="A550" s="361">
        <v>547</v>
      </c>
      <c r="B550" s="362"/>
      <c r="C550" s="363">
        <v>42272</v>
      </c>
      <c r="D550" s="364" t="s">
        <v>1551</v>
      </c>
      <c r="E550" s="366">
        <v>0</v>
      </c>
      <c r="F550" s="365">
        <v>5000</v>
      </c>
      <c r="G550" s="367">
        <v>538200</v>
      </c>
    </row>
    <row r="551" spans="1:7" ht="19.5" customHeight="1">
      <c r="A551" s="354">
        <v>548</v>
      </c>
      <c r="B551" s="355"/>
      <c r="C551" s="356">
        <v>42306</v>
      </c>
      <c r="D551" s="357" t="s">
        <v>1598</v>
      </c>
      <c r="E551" s="359">
        <v>0</v>
      </c>
      <c r="F551" s="358">
        <v>13600</v>
      </c>
      <c r="G551" s="360">
        <v>551800</v>
      </c>
    </row>
    <row r="552" spans="1:7" ht="19.5" customHeight="1">
      <c r="A552" s="361">
        <v>549</v>
      </c>
      <c r="B552" s="362"/>
      <c r="C552" s="363">
        <v>42313</v>
      </c>
      <c r="D552" s="364" t="s">
        <v>1606</v>
      </c>
      <c r="E552" s="366">
        <v>0</v>
      </c>
      <c r="F552" s="365">
        <v>30000</v>
      </c>
      <c r="G552" s="367">
        <v>581800</v>
      </c>
    </row>
    <row r="553" spans="1:7" ht="19.5" customHeight="1">
      <c r="A553" s="354">
        <v>550</v>
      </c>
      <c r="B553" s="355"/>
      <c r="C553" s="356">
        <v>42317</v>
      </c>
      <c r="D553" s="357" t="s">
        <v>1607</v>
      </c>
      <c r="E553" s="359">
        <v>0</v>
      </c>
      <c r="F553" s="358">
        <v>7500</v>
      </c>
      <c r="G553" s="360">
        <v>589300</v>
      </c>
    </row>
    <row r="554" spans="1:7" ht="19.5" customHeight="1">
      <c r="A554" s="361">
        <v>551</v>
      </c>
      <c r="B554" s="362"/>
      <c r="C554" s="363">
        <v>42319</v>
      </c>
      <c r="D554" s="364" t="s">
        <v>1609</v>
      </c>
      <c r="E554" s="366">
        <v>0</v>
      </c>
      <c r="F554" s="365">
        <v>4280</v>
      </c>
      <c r="G554" s="367">
        <v>593580</v>
      </c>
    </row>
    <row r="555" spans="1:7" ht="19.5" customHeight="1">
      <c r="A555" s="354">
        <v>552</v>
      </c>
      <c r="B555" s="355"/>
      <c r="C555" s="356">
        <v>42319</v>
      </c>
      <c r="D555" s="357" t="s">
        <v>1613</v>
      </c>
      <c r="E555" s="359">
        <v>0</v>
      </c>
      <c r="F555" s="358">
        <v>47900</v>
      </c>
      <c r="G555" s="360">
        <v>641480</v>
      </c>
    </row>
    <row r="556" spans="1:7" ht="19.5" customHeight="1">
      <c r="A556" s="361">
        <v>553</v>
      </c>
      <c r="B556" s="362"/>
      <c r="C556" s="363">
        <v>42331</v>
      </c>
      <c r="D556" s="364" t="s">
        <v>1626</v>
      </c>
      <c r="E556" s="366">
        <v>0</v>
      </c>
      <c r="F556" s="365">
        <v>4400</v>
      </c>
      <c r="G556" s="367">
        <v>645880</v>
      </c>
    </row>
    <row r="557" spans="1:7" ht="19.5" customHeight="1">
      <c r="A557" s="354">
        <v>554</v>
      </c>
      <c r="B557" s="355"/>
      <c r="C557" s="356">
        <v>42341</v>
      </c>
      <c r="D557" s="357" t="s">
        <v>1653</v>
      </c>
      <c r="E557" s="359">
        <v>0</v>
      </c>
      <c r="F557" s="358">
        <v>26000</v>
      </c>
      <c r="G557" s="360">
        <v>671880</v>
      </c>
    </row>
    <row r="558" spans="1:7" ht="19.5" customHeight="1">
      <c r="A558" s="361">
        <v>555</v>
      </c>
      <c r="B558" s="362"/>
      <c r="C558" s="363">
        <v>42342</v>
      </c>
      <c r="D558" s="364" t="s">
        <v>1655</v>
      </c>
      <c r="E558" s="366">
        <v>0</v>
      </c>
      <c r="F558" s="365">
        <v>18000</v>
      </c>
      <c r="G558" s="367">
        <v>689880</v>
      </c>
    </row>
    <row r="559" spans="1:7" ht="19.5" customHeight="1">
      <c r="A559" s="354">
        <v>556</v>
      </c>
      <c r="B559" s="355"/>
      <c r="C559" s="356">
        <v>42348</v>
      </c>
      <c r="D559" s="357" t="s">
        <v>1660</v>
      </c>
      <c r="E559" s="359">
        <v>0</v>
      </c>
      <c r="F559" s="358">
        <v>32000</v>
      </c>
      <c r="G559" s="360">
        <v>721880</v>
      </c>
    </row>
    <row r="560" spans="1:7" ht="19.5" customHeight="1">
      <c r="A560" s="361">
        <v>557</v>
      </c>
      <c r="B560" s="362" t="s">
        <v>1744</v>
      </c>
      <c r="C560" s="363">
        <v>42348</v>
      </c>
      <c r="D560" s="364" t="s">
        <v>1666</v>
      </c>
      <c r="E560" s="366">
        <v>0</v>
      </c>
      <c r="F560" s="365">
        <v>19800</v>
      </c>
      <c r="G560" s="367">
        <v>741680</v>
      </c>
    </row>
    <row r="561" spans="1:7" ht="19.5" customHeight="1">
      <c r="A561" s="354">
        <v>558</v>
      </c>
      <c r="B561" s="355"/>
      <c r="C561" s="356">
        <v>42349</v>
      </c>
      <c r="D561" s="357" t="s">
        <v>1669</v>
      </c>
      <c r="E561" s="359">
        <v>0</v>
      </c>
      <c r="F561" s="358">
        <v>10000</v>
      </c>
      <c r="G561" s="360">
        <v>751680</v>
      </c>
    </row>
    <row r="562" spans="1:7" ht="19.5" customHeight="1">
      <c r="A562" s="361">
        <v>559</v>
      </c>
      <c r="B562" s="362"/>
      <c r="C562" s="363">
        <v>42359</v>
      </c>
      <c r="D562" s="364" t="s">
        <v>1688</v>
      </c>
      <c r="E562" s="366">
        <v>0</v>
      </c>
      <c r="F562" s="365">
        <v>398000</v>
      </c>
      <c r="G562" s="367">
        <v>1149680</v>
      </c>
    </row>
    <row r="563" spans="1:7" ht="19.5" customHeight="1">
      <c r="A563" s="354">
        <v>560</v>
      </c>
      <c r="B563" s="355"/>
      <c r="C563" s="356">
        <v>42359</v>
      </c>
      <c r="D563" s="357" t="s">
        <v>1690</v>
      </c>
      <c r="E563" s="359">
        <v>0</v>
      </c>
      <c r="F563" s="358">
        <v>118000</v>
      </c>
      <c r="G563" s="360">
        <v>1267680</v>
      </c>
    </row>
    <row r="564" spans="1:7" ht="19.5" customHeight="1">
      <c r="A564" s="361">
        <v>561</v>
      </c>
      <c r="B564" s="362"/>
      <c r="C564" s="363">
        <v>42359</v>
      </c>
      <c r="D564" s="364" t="s">
        <v>1692</v>
      </c>
      <c r="E564" s="366">
        <v>0</v>
      </c>
      <c r="F564" s="365">
        <v>4000</v>
      </c>
      <c r="G564" s="367">
        <v>1271680</v>
      </c>
    </row>
    <row r="565" spans="1:7" ht="19.5" customHeight="1">
      <c r="A565" s="354">
        <v>562</v>
      </c>
      <c r="B565" s="355"/>
      <c r="C565" s="356">
        <v>42360</v>
      </c>
      <c r="D565" s="357" t="s">
        <v>1695</v>
      </c>
      <c r="E565" s="359">
        <v>0</v>
      </c>
      <c r="F565" s="358">
        <v>37500</v>
      </c>
      <c r="G565" s="360">
        <v>1309180</v>
      </c>
    </row>
    <row r="566" spans="1:7" ht="19.5" customHeight="1">
      <c r="A566" s="361">
        <v>563</v>
      </c>
      <c r="B566" s="362"/>
      <c r="C566" s="363">
        <v>42360</v>
      </c>
      <c r="D566" s="364" t="s">
        <v>1697</v>
      </c>
      <c r="E566" s="366">
        <v>0</v>
      </c>
      <c r="F566" s="365">
        <v>60000</v>
      </c>
      <c r="G566" s="367">
        <v>1369180</v>
      </c>
    </row>
    <row r="567" spans="1:7" ht="19.5" customHeight="1">
      <c r="A567" s="354">
        <v>564</v>
      </c>
      <c r="B567" s="355"/>
      <c r="C567" s="356">
        <v>42360</v>
      </c>
      <c r="D567" s="357" t="s">
        <v>1699</v>
      </c>
      <c r="E567" s="359">
        <v>0</v>
      </c>
      <c r="F567" s="358">
        <v>78960</v>
      </c>
      <c r="G567" s="360">
        <v>1448140</v>
      </c>
    </row>
    <row r="568" spans="1:7" ht="19.5" customHeight="1">
      <c r="A568" s="361">
        <v>565</v>
      </c>
      <c r="B568" s="362"/>
      <c r="C568" s="363">
        <v>42361</v>
      </c>
      <c r="D568" s="364" t="s">
        <v>1709</v>
      </c>
      <c r="E568" s="366">
        <v>0</v>
      </c>
      <c r="F568" s="365">
        <v>48200</v>
      </c>
      <c r="G568" s="367">
        <v>1496340</v>
      </c>
    </row>
    <row r="569" spans="1:7" ht="19.5" customHeight="1">
      <c r="A569" s="354">
        <v>566</v>
      </c>
      <c r="B569" s="373"/>
      <c r="C569" s="356">
        <v>42366</v>
      </c>
      <c r="D569" s="357" t="s">
        <v>1732</v>
      </c>
      <c r="E569" s="359">
        <v>0</v>
      </c>
      <c r="F569" s="358">
        <v>21660</v>
      </c>
      <c r="G569" s="360">
        <v>1518000</v>
      </c>
    </row>
    <row r="570" spans="1:7" ht="19.5" customHeight="1">
      <c r="A570" s="361">
        <v>567</v>
      </c>
      <c r="B570" s="374" t="s">
        <v>533</v>
      </c>
      <c r="C570" s="361"/>
      <c r="D570" s="364"/>
      <c r="E570" s="376">
        <v>0</v>
      </c>
      <c r="F570" s="375">
        <v>1518000</v>
      </c>
      <c r="G570" s="377"/>
    </row>
    <row r="571" spans="1:7" ht="19.5" customHeight="1">
      <c r="A571" s="354">
        <v>568</v>
      </c>
      <c r="B571" s="355"/>
      <c r="C571" s="356">
        <v>42027</v>
      </c>
      <c r="D571" s="357" t="s">
        <v>1263</v>
      </c>
      <c r="E571" s="359">
        <v>0</v>
      </c>
      <c r="F571" s="358">
        <v>32500</v>
      </c>
      <c r="G571" s="360">
        <v>32500</v>
      </c>
    </row>
    <row r="572" spans="1:7" ht="19.5" customHeight="1">
      <c r="A572" s="361">
        <v>569</v>
      </c>
      <c r="B572" s="362" t="s">
        <v>554</v>
      </c>
      <c r="C572" s="363">
        <v>42027</v>
      </c>
      <c r="D572" s="364" t="s">
        <v>1264</v>
      </c>
      <c r="E572" s="366">
        <v>0</v>
      </c>
      <c r="F572" s="365">
        <v>13500</v>
      </c>
      <c r="G572" s="367">
        <v>46000</v>
      </c>
    </row>
    <row r="573" spans="1:7" ht="19.5" customHeight="1">
      <c r="A573" s="354">
        <v>570</v>
      </c>
      <c r="B573" s="373"/>
      <c r="C573" s="356">
        <v>42031</v>
      </c>
      <c r="D573" s="357" t="s">
        <v>1274</v>
      </c>
      <c r="E573" s="359">
        <v>0</v>
      </c>
      <c r="F573" s="358">
        <v>72359</v>
      </c>
      <c r="G573" s="360">
        <v>118359</v>
      </c>
    </row>
    <row r="574" spans="1:7" ht="19.5" customHeight="1">
      <c r="A574" s="361">
        <v>571</v>
      </c>
      <c r="B574" s="362"/>
      <c r="C574" s="363">
        <v>42031</v>
      </c>
      <c r="D574" s="364" t="s">
        <v>1276</v>
      </c>
      <c r="E574" s="366">
        <v>0</v>
      </c>
      <c r="F574" s="365">
        <v>34300</v>
      </c>
      <c r="G574" s="367">
        <v>152659</v>
      </c>
    </row>
    <row r="575" spans="1:7" ht="19.5" customHeight="1">
      <c r="A575" s="354">
        <v>572</v>
      </c>
      <c r="B575" s="355"/>
      <c r="C575" s="356">
        <v>42045</v>
      </c>
      <c r="D575" s="357" t="s">
        <v>1285</v>
      </c>
      <c r="E575" s="359">
        <v>0</v>
      </c>
      <c r="F575" s="358">
        <v>399400</v>
      </c>
      <c r="G575" s="360">
        <v>552059</v>
      </c>
    </row>
    <row r="576" spans="1:7" ht="19.5" customHeight="1">
      <c r="A576" s="361">
        <v>573</v>
      </c>
      <c r="B576" s="362"/>
      <c r="C576" s="363">
        <v>42058</v>
      </c>
      <c r="D576" s="364" t="s">
        <v>1296</v>
      </c>
      <c r="E576" s="366">
        <v>0</v>
      </c>
      <c r="F576" s="365">
        <v>48570</v>
      </c>
      <c r="G576" s="367">
        <v>600629</v>
      </c>
    </row>
    <row r="577" spans="1:7" ht="19.5" customHeight="1">
      <c r="A577" s="354">
        <v>574</v>
      </c>
      <c r="B577" s="355"/>
      <c r="C577" s="356">
        <v>42060</v>
      </c>
      <c r="D577" s="357" t="s">
        <v>1298</v>
      </c>
      <c r="E577" s="359">
        <v>0</v>
      </c>
      <c r="F577" s="358">
        <v>13120</v>
      </c>
      <c r="G577" s="360">
        <v>613749</v>
      </c>
    </row>
    <row r="578" spans="1:7" ht="19.5" customHeight="1">
      <c r="A578" s="361">
        <v>575</v>
      </c>
      <c r="B578" s="362"/>
      <c r="C578" s="363">
        <v>42060</v>
      </c>
      <c r="D578" s="364" t="s">
        <v>1299</v>
      </c>
      <c r="E578" s="366">
        <v>0</v>
      </c>
      <c r="F578" s="365">
        <v>34300</v>
      </c>
      <c r="G578" s="367">
        <v>648049</v>
      </c>
    </row>
    <row r="579" spans="1:7" ht="19.5" customHeight="1">
      <c r="A579" s="354">
        <v>576</v>
      </c>
      <c r="B579" s="355"/>
      <c r="C579" s="356">
        <v>42060</v>
      </c>
      <c r="D579" s="357" t="s">
        <v>1308</v>
      </c>
      <c r="E579" s="359">
        <v>0</v>
      </c>
      <c r="F579" s="358">
        <v>32500</v>
      </c>
      <c r="G579" s="360">
        <v>680549</v>
      </c>
    </row>
    <row r="580" spans="1:7" ht="19.5" customHeight="1">
      <c r="A580" s="361">
        <v>577</v>
      </c>
      <c r="B580" s="362"/>
      <c r="C580" s="363">
        <v>42073</v>
      </c>
      <c r="D580" s="364" t="s">
        <v>1313</v>
      </c>
      <c r="E580" s="366">
        <v>0</v>
      </c>
      <c r="F580" s="365">
        <v>193830</v>
      </c>
      <c r="G580" s="367">
        <v>874379</v>
      </c>
    </row>
    <row r="581" spans="1:7" ht="19.5" customHeight="1">
      <c r="A581" s="354">
        <v>578</v>
      </c>
      <c r="B581" s="355"/>
      <c r="C581" s="356">
        <v>42081</v>
      </c>
      <c r="D581" s="357" t="s">
        <v>1321</v>
      </c>
      <c r="E581" s="359">
        <v>0</v>
      </c>
      <c r="F581" s="358">
        <v>44240</v>
      </c>
      <c r="G581" s="360">
        <v>918619</v>
      </c>
    </row>
    <row r="582" spans="1:7" ht="19.5" customHeight="1">
      <c r="A582" s="361">
        <v>579</v>
      </c>
      <c r="B582" s="362"/>
      <c r="C582" s="363">
        <v>42088</v>
      </c>
      <c r="D582" s="364" t="s">
        <v>1332</v>
      </c>
      <c r="E582" s="366">
        <v>0</v>
      </c>
      <c r="F582" s="365">
        <v>32500</v>
      </c>
      <c r="G582" s="367">
        <v>951119</v>
      </c>
    </row>
    <row r="583" spans="1:7" ht="19.5" customHeight="1">
      <c r="A583" s="354">
        <v>580</v>
      </c>
      <c r="B583" s="355"/>
      <c r="C583" s="356">
        <v>42088</v>
      </c>
      <c r="D583" s="357" t="s">
        <v>1334</v>
      </c>
      <c r="E583" s="359">
        <v>0</v>
      </c>
      <c r="F583" s="358">
        <v>8210</v>
      </c>
      <c r="G583" s="360">
        <v>959329</v>
      </c>
    </row>
    <row r="584" spans="1:7" ht="19.5" customHeight="1">
      <c r="A584" s="361">
        <v>581</v>
      </c>
      <c r="B584" s="362" t="s">
        <v>554</v>
      </c>
      <c r="C584" s="363">
        <v>42088</v>
      </c>
      <c r="D584" s="364" t="s">
        <v>1336</v>
      </c>
      <c r="E584" s="366">
        <v>0</v>
      </c>
      <c r="F584" s="365">
        <v>34650</v>
      </c>
      <c r="G584" s="367">
        <v>993979</v>
      </c>
    </row>
    <row r="585" spans="1:7" ht="19.5" customHeight="1">
      <c r="A585" s="354">
        <v>582</v>
      </c>
      <c r="B585" s="355"/>
      <c r="C585" s="356">
        <v>42104</v>
      </c>
      <c r="D585" s="357" t="s">
        <v>1349</v>
      </c>
      <c r="E585" s="359">
        <v>0</v>
      </c>
      <c r="F585" s="358">
        <v>175110</v>
      </c>
      <c r="G585" s="360">
        <v>1169089</v>
      </c>
    </row>
    <row r="586" spans="1:7" ht="19.5" customHeight="1">
      <c r="A586" s="361">
        <v>583</v>
      </c>
      <c r="B586" s="362"/>
      <c r="C586" s="363">
        <v>42118</v>
      </c>
      <c r="D586" s="364" t="s">
        <v>1361</v>
      </c>
      <c r="E586" s="366">
        <v>0</v>
      </c>
      <c r="F586" s="365">
        <v>32500</v>
      </c>
      <c r="G586" s="367">
        <v>1201589</v>
      </c>
    </row>
    <row r="587" spans="1:7" ht="19.5" customHeight="1">
      <c r="A587" s="354">
        <v>584</v>
      </c>
      <c r="B587" s="355"/>
      <c r="C587" s="356">
        <v>42135</v>
      </c>
      <c r="D587" s="357" t="s">
        <v>1382</v>
      </c>
      <c r="E587" s="359">
        <v>0</v>
      </c>
      <c r="F587" s="358">
        <v>167710</v>
      </c>
      <c r="G587" s="360">
        <v>1369299</v>
      </c>
    </row>
    <row r="588" spans="1:7" ht="19.5" customHeight="1">
      <c r="A588" s="361">
        <v>585</v>
      </c>
      <c r="B588" s="362"/>
      <c r="C588" s="363">
        <v>42146</v>
      </c>
      <c r="D588" s="364" t="s">
        <v>1398</v>
      </c>
      <c r="E588" s="366">
        <v>0</v>
      </c>
      <c r="F588" s="365">
        <v>32500</v>
      </c>
      <c r="G588" s="367">
        <v>1401799</v>
      </c>
    </row>
    <row r="589" spans="1:7" ht="19.5" customHeight="1">
      <c r="A589" s="354">
        <v>586</v>
      </c>
      <c r="B589" s="355"/>
      <c r="C589" s="356">
        <v>42165</v>
      </c>
      <c r="D589" s="357" t="s">
        <v>1415</v>
      </c>
      <c r="E589" s="359">
        <v>0</v>
      </c>
      <c r="F589" s="358">
        <v>171220</v>
      </c>
      <c r="G589" s="360">
        <v>1573019</v>
      </c>
    </row>
    <row r="590" spans="1:7" ht="19.5" customHeight="1">
      <c r="A590" s="361">
        <v>587</v>
      </c>
      <c r="B590" s="362"/>
      <c r="C590" s="363">
        <v>42180</v>
      </c>
      <c r="D590" s="364" t="s">
        <v>1430</v>
      </c>
      <c r="E590" s="366">
        <v>0</v>
      </c>
      <c r="F590" s="365">
        <v>32500</v>
      </c>
      <c r="G590" s="367">
        <v>1605519</v>
      </c>
    </row>
    <row r="591" spans="1:7" ht="19.5" customHeight="1">
      <c r="A591" s="354">
        <v>588</v>
      </c>
      <c r="B591" s="355"/>
      <c r="C591" s="356">
        <v>42195</v>
      </c>
      <c r="D591" s="357" t="s">
        <v>1449</v>
      </c>
      <c r="E591" s="359">
        <v>0</v>
      </c>
      <c r="F591" s="358">
        <v>207340</v>
      </c>
      <c r="G591" s="360">
        <v>1812859</v>
      </c>
    </row>
    <row r="592" spans="1:7" ht="19.5" customHeight="1">
      <c r="A592" s="361">
        <v>589</v>
      </c>
      <c r="B592" s="362"/>
      <c r="C592" s="363">
        <v>42209</v>
      </c>
      <c r="D592" s="364" t="s">
        <v>1464</v>
      </c>
      <c r="E592" s="366">
        <v>0</v>
      </c>
      <c r="F592" s="365">
        <v>32500</v>
      </c>
      <c r="G592" s="367">
        <v>1845359</v>
      </c>
    </row>
    <row r="593" spans="1:7" ht="19.5" customHeight="1">
      <c r="A593" s="354">
        <v>590</v>
      </c>
      <c r="B593" s="355"/>
      <c r="C593" s="356">
        <v>42241</v>
      </c>
      <c r="D593" s="357" t="s">
        <v>1493</v>
      </c>
      <c r="E593" s="359">
        <v>0</v>
      </c>
      <c r="F593" s="358">
        <v>38266</v>
      </c>
      <c r="G593" s="360">
        <v>1883625</v>
      </c>
    </row>
    <row r="594" spans="1:7" ht="19.5" customHeight="1">
      <c r="A594" s="361">
        <v>591</v>
      </c>
      <c r="B594" s="362"/>
      <c r="C594" s="363">
        <v>42247</v>
      </c>
      <c r="D594" s="364" t="s">
        <v>1510</v>
      </c>
      <c r="E594" s="366">
        <v>0</v>
      </c>
      <c r="F594" s="365">
        <v>-5326</v>
      </c>
      <c r="G594" s="367">
        <v>1878299</v>
      </c>
    </row>
    <row r="595" spans="1:7" ht="19.5" customHeight="1">
      <c r="A595" s="354">
        <v>592</v>
      </c>
      <c r="B595" s="355"/>
      <c r="C595" s="356">
        <v>42291</v>
      </c>
      <c r="D595" s="357" t="s">
        <v>1572</v>
      </c>
      <c r="E595" s="359">
        <v>0</v>
      </c>
      <c r="F595" s="358">
        <v>32100</v>
      </c>
      <c r="G595" s="360">
        <v>1910399</v>
      </c>
    </row>
    <row r="596" spans="1:7" ht="19.5" customHeight="1">
      <c r="A596" s="361">
        <v>593</v>
      </c>
      <c r="B596" s="362"/>
      <c r="C596" s="363">
        <v>42332</v>
      </c>
      <c r="D596" s="364" t="s">
        <v>1630</v>
      </c>
      <c r="E596" s="366">
        <v>0</v>
      </c>
      <c r="F596" s="365">
        <v>-13230</v>
      </c>
      <c r="G596" s="367">
        <v>1897169</v>
      </c>
    </row>
    <row r="597" spans="1:7" ht="19.5" customHeight="1">
      <c r="A597" s="354">
        <v>594</v>
      </c>
      <c r="B597" s="355"/>
      <c r="C597" s="356">
        <v>42335</v>
      </c>
      <c r="D597" s="357" t="s">
        <v>1648</v>
      </c>
      <c r="E597" s="359">
        <v>0</v>
      </c>
      <c r="F597" s="358">
        <v>48580</v>
      </c>
      <c r="G597" s="360">
        <v>1945749</v>
      </c>
    </row>
    <row r="598" spans="1:7" ht="19.5" customHeight="1">
      <c r="A598" s="361">
        <v>595</v>
      </c>
      <c r="B598" s="368"/>
      <c r="C598" s="363">
        <v>42356</v>
      </c>
      <c r="D598" s="364" t="s">
        <v>1676</v>
      </c>
      <c r="E598" s="366">
        <v>0</v>
      </c>
      <c r="F598" s="365">
        <v>14370</v>
      </c>
      <c r="G598" s="367">
        <v>1960119</v>
      </c>
    </row>
    <row r="599" spans="1:7" ht="19.5" customHeight="1">
      <c r="A599" s="354">
        <v>596</v>
      </c>
      <c r="B599" s="369" t="s">
        <v>533</v>
      </c>
      <c r="C599" s="354"/>
      <c r="D599" s="357"/>
      <c r="E599" s="372">
        <v>0</v>
      </c>
      <c r="F599" s="370">
        <v>1960119</v>
      </c>
      <c r="G599" s="371"/>
    </row>
    <row r="600" spans="1:7" ht="19.5" customHeight="1">
      <c r="A600" s="361">
        <v>597</v>
      </c>
      <c r="B600" s="362"/>
      <c r="C600" s="363">
        <v>42115</v>
      </c>
      <c r="D600" s="364" t="s">
        <v>1356</v>
      </c>
      <c r="E600" s="366">
        <v>0</v>
      </c>
      <c r="F600" s="365">
        <v>43860</v>
      </c>
      <c r="G600" s="367">
        <v>43860</v>
      </c>
    </row>
    <row r="601" spans="1:7" ht="19.5" customHeight="1">
      <c r="A601" s="354">
        <v>598</v>
      </c>
      <c r="B601" s="355"/>
      <c r="C601" s="356">
        <v>42115</v>
      </c>
      <c r="D601" s="357" t="s">
        <v>1358</v>
      </c>
      <c r="E601" s="359">
        <v>0</v>
      </c>
      <c r="F601" s="358">
        <v>68120</v>
      </c>
      <c r="G601" s="360">
        <v>111980</v>
      </c>
    </row>
    <row r="602" spans="1:7" ht="19.5" customHeight="1">
      <c r="A602" s="361">
        <v>599</v>
      </c>
      <c r="B602" s="362"/>
      <c r="C602" s="363">
        <v>42118</v>
      </c>
      <c r="D602" s="364" t="s">
        <v>1360</v>
      </c>
      <c r="E602" s="366">
        <v>0</v>
      </c>
      <c r="F602" s="365">
        <v>14470</v>
      </c>
      <c r="G602" s="367">
        <v>126450</v>
      </c>
    </row>
    <row r="603" spans="1:7" ht="19.5" customHeight="1">
      <c r="A603" s="354">
        <v>600</v>
      </c>
      <c r="B603" s="355"/>
      <c r="C603" s="356">
        <v>42118</v>
      </c>
      <c r="D603" s="357" t="s">
        <v>1372</v>
      </c>
      <c r="E603" s="359">
        <v>0</v>
      </c>
      <c r="F603" s="358">
        <v>9040</v>
      </c>
      <c r="G603" s="360">
        <v>135490</v>
      </c>
    </row>
    <row r="604" spans="1:7" ht="19.5" customHeight="1">
      <c r="A604" s="361">
        <v>601</v>
      </c>
      <c r="B604" s="362"/>
      <c r="C604" s="363">
        <v>42143</v>
      </c>
      <c r="D604" s="364" t="s">
        <v>1392</v>
      </c>
      <c r="E604" s="366">
        <v>0</v>
      </c>
      <c r="F604" s="365">
        <v>44000</v>
      </c>
      <c r="G604" s="367">
        <v>179490</v>
      </c>
    </row>
    <row r="605" spans="1:7" ht="19.5" customHeight="1">
      <c r="A605" s="354">
        <v>602</v>
      </c>
      <c r="B605" s="355"/>
      <c r="C605" s="356">
        <v>42143</v>
      </c>
      <c r="D605" s="357" t="s">
        <v>1394</v>
      </c>
      <c r="E605" s="359">
        <v>0</v>
      </c>
      <c r="F605" s="358">
        <v>40080</v>
      </c>
      <c r="G605" s="360">
        <v>219570</v>
      </c>
    </row>
    <row r="606" spans="1:7" ht="19.5" customHeight="1">
      <c r="A606" s="361">
        <v>603</v>
      </c>
      <c r="B606" s="362"/>
      <c r="C606" s="363">
        <v>42150</v>
      </c>
      <c r="D606" s="364" t="s">
        <v>1407</v>
      </c>
      <c r="E606" s="366">
        <v>0</v>
      </c>
      <c r="F606" s="365">
        <v>6460</v>
      </c>
      <c r="G606" s="367">
        <v>226030</v>
      </c>
    </row>
    <row r="607" spans="1:7" ht="19.5" customHeight="1">
      <c r="A607" s="354">
        <v>604</v>
      </c>
      <c r="B607" s="355"/>
      <c r="C607" s="356">
        <v>42171</v>
      </c>
      <c r="D607" s="357" t="s">
        <v>1422</v>
      </c>
      <c r="E607" s="359">
        <v>0</v>
      </c>
      <c r="F607" s="358">
        <v>36570</v>
      </c>
      <c r="G607" s="360">
        <v>262600</v>
      </c>
    </row>
    <row r="608" spans="1:7" ht="19.5" customHeight="1">
      <c r="A608" s="361">
        <v>605</v>
      </c>
      <c r="B608" s="362"/>
      <c r="C608" s="363">
        <v>42171</v>
      </c>
      <c r="D608" s="364" t="s">
        <v>1424</v>
      </c>
      <c r="E608" s="366">
        <v>0</v>
      </c>
      <c r="F608" s="365">
        <v>44000</v>
      </c>
      <c r="G608" s="367">
        <v>306600</v>
      </c>
    </row>
    <row r="609" spans="1:7" ht="19.5" customHeight="1">
      <c r="A609" s="354">
        <v>606</v>
      </c>
      <c r="B609" s="355"/>
      <c r="C609" s="356">
        <v>42171</v>
      </c>
      <c r="D609" s="357" t="s">
        <v>1426</v>
      </c>
      <c r="E609" s="359">
        <v>0</v>
      </c>
      <c r="F609" s="358">
        <v>9620</v>
      </c>
      <c r="G609" s="360">
        <v>316220</v>
      </c>
    </row>
    <row r="610" spans="1:7" ht="19.5" customHeight="1">
      <c r="A610" s="361">
        <v>607</v>
      </c>
      <c r="B610" s="362"/>
      <c r="C610" s="363">
        <v>42201</v>
      </c>
      <c r="D610" s="364" t="s">
        <v>1454</v>
      </c>
      <c r="E610" s="366">
        <v>0</v>
      </c>
      <c r="F610" s="365">
        <v>53530</v>
      </c>
      <c r="G610" s="367">
        <v>369750</v>
      </c>
    </row>
    <row r="611" spans="1:7" ht="19.5" customHeight="1">
      <c r="A611" s="354">
        <v>608</v>
      </c>
      <c r="B611" s="355"/>
      <c r="C611" s="356">
        <v>42201</v>
      </c>
      <c r="D611" s="357" t="s">
        <v>1456</v>
      </c>
      <c r="E611" s="359">
        <v>0</v>
      </c>
      <c r="F611" s="358">
        <v>47680</v>
      </c>
      <c r="G611" s="360">
        <v>417430</v>
      </c>
    </row>
    <row r="612" spans="1:7" ht="19.5" customHeight="1">
      <c r="A612" s="361">
        <v>609</v>
      </c>
      <c r="B612" s="362" t="s">
        <v>1745</v>
      </c>
      <c r="C612" s="363">
        <v>42201</v>
      </c>
      <c r="D612" s="364" t="s">
        <v>1458</v>
      </c>
      <c r="E612" s="366">
        <v>0</v>
      </c>
      <c r="F612" s="365">
        <v>6570</v>
      </c>
      <c r="G612" s="367">
        <v>424000</v>
      </c>
    </row>
    <row r="613" spans="1:7" ht="19.5" customHeight="1">
      <c r="A613" s="354">
        <v>610</v>
      </c>
      <c r="B613" s="355"/>
      <c r="C613" s="356">
        <v>42223</v>
      </c>
      <c r="D613" s="357" t="s">
        <v>1479</v>
      </c>
      <c r="E613" s="359">
        <v>0</v>
      </c>
      <c r="F613" s="358">
        <v>276790</v>
      </c>
      <c r="G613" s="360">
        <v>700790</v>
      </c>
    </row>
    <row r="614" spans="1:7" ht="19.5" customHeight="1">
      <c r="A614" s="361">
        <v>611</v>
      </c>
      <c r="B614" s="362"/>
      <c r="C614" s="363">
        <v>42235</v>
      </c>
      <c r="D614" s="364" t="s">
        <v>1486</v>
      </c>
      <c r="E614" s="366">
        <v>0</v>
      </c>
      <c r="F614" s="365">
        <v>66000</v>
      </c>
      <c r="G614" s="367">
        <v>766790</v>
      </c>
    </row>
    <row r="615" spans="1:7" ht="19.5" customHeight="1">
      <c r="A615" s="354">
        <v>612</v>
      </c>
      <c r="B615" s="355"/>
      <c r="C615" s="356">
        <v>42235</v>
      </c>
      <c r="D615" s="357" t="s">
        <v>1488</v>
      </c>
      <c r="E615" s="359">
        <v>0</v>
      </c>
      <c r="F615" s="358">
        <v>36270</v>
      </c>
      <c r="G615" s="360">
        <v>803060</v>
      </c>
    </row>
    <row r="616" spans="1:7" ht="19.5" customHeight="1">
      <c r="A616" s="361">
        <v>613</v>
      </c>
      <c r="B616" s="362"/>
      <c r="C616" s="363">
        <v>42235</v>
      </c>
      <c r="D616" s="364" t="s">
        <v>1490</v>
      </c>
      <c r="E616" s="366">
        <v>0</v>
      </c>
      <c r="F616" s="365">
        <v>7280</v>
      </c>
      <c r="G616" s="367">
        <v>810340</v>
      </c>
    </row>
    <row r="617" spans="1:7" ht="19.5" customHeight="1">
      <c r="A617" s="354">
        <v>614</v>
      </c>
      <c r="B617" s="355"/>
      <c r="C617" s="356">
        <v>42242</v>
      </c>
      <c r="D617" s="357" t="s">
        <v>1509</v>
      </c>
      <c r="E617" s="359">
        <v>0</v>
      </c>
      <c r="F617" s="358">
        <v>235020</v>
      </c>
      <c r="G617" s="360">
        <v>1045360</v>
      </c>
    </row>
    <row r="618" spans="1:7" ht="19.5" customHeight="1">
      <c r="A618" s="361">
        <v>615</v>
      </c>
      <c r="B618" s="362"/>
      <c r="C618" s="363">
        <v>42268</v>
      </c>
      <c r="D618" s="364" t="s">
        <v>1549</v>
      </c>
      <c r="E618" s="366">
        <v>0</v>
      </c>
      <c r="F618" s="365">
        <v>39410</v>
      </c>
      <c r="G618" s="367">
        <v>1084770</v>
      </c>
    </row>
    <row r="619" spans="1:7" ht="19.5" customHeight="1">
      <c r="A619" s="354">
        <v>616</v>
      </c>
      <c r="B619" s="355"/>
      <c r="C619" s="356">
        <v>42272</v>
      </c>
      <c r="D619" s="357" t="s">
        <v>1553</v>
      </c>
      <c r="E619" s="359">
        <v>0</v>
      </c>
      <c r="F619" s="358">
        <v>85150</v>
      </c>
      <c r="G619" s="360">
        <v>1169920</v>
      </c>
    </row>
    <row r="620" spans="1:7" ht="19.5" customHeight="1">
      <c r="A620" s="361">
        <v>617</v>
      </c>
      <c r="B620" s="362"/>
      <c r="C620" s="363">
        <v>42272</v>
      </c>
      <c r="D620" s="364" t="s">
        <v>1555</v>
      </c>
      <c r="E620" s="366">
        <v>0</v>
      </c>
      <c r="F620" s="365">
        <v>38320</v>
      </c>
      <c r="G620" s="367">
        <v>1208240</v>
      </c>
    </row>
    <row r="621" spans="1:7" ht="19.5" customHeight="1">
      <c r="A621" s="354">
        <v>618</v>
      </c>
      <c r="B621" s="355"/>
      <c r="C621" s="356">
        <v>42298</v>
      </c>
      <c r="D621" s="357" t="s">
        <v>1579</v>
      </c>
      <c r="E621" s="359">
        <v>0</v>
      </c>
      <c r="F621" s="358">
        <v>37720</v>
      </c>
      <c r="G621" s="360">
        <v>1245960</v>
      </c>
    </row>
    <row r="622" spans="1:7" ht="19.5" customHeight="1">
      <c r="A622" s="361">
        <v>619</v>
      </c>
      <c r="B622" s="362"/>
      <c r="C622" s="363">
        <v>42298</v>
      </c>
      <c r="D622" s="364" t="s">
        <v>1581</v>
      </c>
      <c r="E622" s="366">
        <v>0</v>
      </c>
      <c r="F622" s="365">
        <v>7520</v>
      </c>
      <c r="G622" s="367">
        <v>1253480</v>
      </c>
    </row>
    <row r="623" spans="1:7" ht="19.5" customHeight="1">
      <c r="A623" s="354">
        <v>620</v>
      </c>
      <c r="B623" s="355"/>
      <c r="C623" s="356">
        <v>42310</v>
      </c>
      <c r="D623" s="357" t="s">
        <v>1601</v>
      </c>
      <c r="E623" s="359">
        <v>0</v>
      </c>
      <c r="F623" s="358">
        <v>295950</v>
      </c>
      <c r="G623" s="360">
        <v>1549430</v>
      </c>
    </row>
    <row r="624" spans="1:7" ht="19.5" customHeight="1">
      <c r="A624" s="361">
        <v>621</v>
      </c>
      <c r="B624" s="362"/>
      <c r="C624" s="363">
        <v>42312</v>
      </c>
      <c r="D624" s="364" t="s">
        <v>1605</v>
      </c>
      <c r="E624" s="366">
        <v>0</v>
      </c>
      <c r="F624" s="365">
        <v>-59590</v>
      </c>
      <c r="G624" s="367">
        <v>1489840</v>
      </c>
    </row>
    <row r="625" spans="1:7" ht="19.5" customHeight="1">
      <c r="A625" s="354">
        <v>622</v>
      </c>
      <c r="B625" s="373"/>
      <c r="C625" s="356">
        <v>42318</v>
      </c>
      <c r="D625" s="357" t="s">
        <v>1608</v>
      </c>
      <c r="E625" s="359">
        <v>0</v>
      </c>
      <c r="F625" s="358">
        <v>58560</v>
      </c>
      <c r="G625" s="360">
        <v>1548400</v>
      </c>
    </row>
    <row r="626" spans="1:7" ht="19.5" customHeight="1">
      <c r="A626" s="361">
        <v>623</v>
      </c>
      <c r="B626" s="362"/>
      <c r="C626" s="363">
        <v>42328</v>
      </c>
      <c r="D626" s="364" t="s">
        <v>1620</v>
      </c>
      <c r="E626" s="366">
        <v>0</v>
      </c>
      <c r="F626" s="365">
        <v>8260</v>
      </c>
      <c r="G626" s="367">
        <v>1556660</v>
      </c>
    </row>
    <row r="627" spans="1:7" ht="19.5" customHeight="1">
      <c r="A627" s="354">
        <v>624</v>
      </c>
      <c r="B627" s="355"/>
      <c r="C627" s="356">
        <v>42331</v>
      </c>
      <c r="D627" s="357" t="s">
        <v>1624</v>
      </c>
      <c r="E627" s="359">
        <v>0</v>
      </c>
      <c r="F627" s="358">
        <v>35290</v>
      </c>
      <c r="G627" s="360">
        <v>1591950</v>
      </c>
    </row>
    <row r="628" spans="1:7" ht="19.5" customHeight="1">
      <c r="A628" s="361">
        <v>625</v>
      </c>
      <c r="B628" s="362" t="s">
        <v>1745</v>
      </c>
      <c r="C628" s="363">
        <v>42335</v>
      </c>
      <c r="D628" s="364" t="s">
        <v>1650</v>
      </c>
      <c r="E628" s="366">
        <v>0</v>
      </c>
      <c r="F628" s="365">
        <v>132000</v>
      </c>
      <c r="G628" s="367">
        <v>1723950</v>
      </c>
    </row>
    <row r="629" spans="1:7" ht="19.5" customHeight="1">
      <c r="A629" s="354">
        <v>626</v>
      </c>
      <c r="B629" s="355"/>
      <c r="C629" s="356">
        <v>42348</v>
      </c>
      <c r="D629" s="357" t="s">
        <v>1668</v>
      </c>
      <c r="E629" s="359">
        <v>0</v>
      </c>
      <c r="F629" s="358">
        <v>165190</v>
      </c>
      <c r="G629" s="360">
        <v>1889140</v>
      </c>
    </row>
    <row r="630" spans="1:7" ht="19.5" customHeight="1">
      <c r="A630" s="361">
        <v>627</v>
      </c>
      <c r="B630" s="362"/>
      <c r="C630" s="363">
        <v>42356</v>
      </c>
      <c r="D630" s="364" t="s">
        <v>1682</v>
      </c>
      <c r="E630" s="366">
        <v>0</v>
      </c>
      <c r="F630" s="365">
        <v>37920</v>
      </c>
      <c r="G630" s="367">
        <v>1927060</v>
      </c>
    </row>
    <row r="631" spans="1:7" ht="19.5" customHeight="1">
      <c r="A631" s="354">
        <v>628</v>
      </c>
      <c r="B631" s="355"/>
      <c r="C631" s="356">
        <v>42356</v>
      </c>
      <c r="D631" s="357" t="s">
        <v>1684</v>
      </c>
      <c r="E631" s="359">
        <v>0</v>
      </c>
      <c r="F631" s="358">
        <v>7960</v>
      </c>
      <c r="G631" s="360">
        <v>1935020</v>
      </c>
    </row>
    <row r="632" spans="1:7" ht="19.5" customHeight="1">
      <c r="A632" s="361">
        <v>629</v>
      </c>
      <c r="B632" s="362"/>
      <c r="C632" s="363">
        <v>42361</v>
      </c>
      <c r="D632" s="364" t="s">
        <v>1707</v>
      </c>
      <c r="E632" s="366">
        <v>0</v>
      </c>
      <c r="F632" s="365">
        <v>65110</v>
      </c>
      <c r="G632" s="367">
        <v>2000130</v>
      </c>
    </row>
    <row r="633" spans="1:7" ht="19.5" customHeight="1">
      <c r="A633" s="354">
        <v>630</v>
      </c>
      <c r="B633" s="373"/>
      <c r="C633" s="356">
        <v>42366</v>
      </c>
      <c r="D633" s="357" t="s">
        <v>1728</v>
      </c>
      <c r="E633" s="359">
        <v>0</v>
      </c>
      <c r="F633" s="358">
        <v>161870</v>
      </c>
      <c r="G633" s="360">
        <v>2162000</v>
      </c>
    </row>
    <row r="634" spans="1:7" ht="19.5" customHeight="1">
      <c r="A634" s="361">
        <v>631</v>
      </c>
      <c r="B634" s="374" t="s">
        <v>533</v>
      </c>
      <c r="C634" s="361"/>
      <c r="D634" s="364"/>
      <c r="E634" s="376">
        <v>0</v>
      </c>
      <c r="F634" s="375">
        <v>2162000</v>
      </c>
      <c r="G634" s="377"/>
    </row>
    <row r="635" spans="1:7" ht="19.5" customHeight="1">
      <c r="A635" s="354">
        <v>632</v>
      </c>
      <c r="B635" s="355"/>
      <c r="C635" s="356">
        <v>42027</v>
      </c>
      <c r="D635" s="357" t="s">
        <v>1270</v>
      </c>
      <c r="E635" s="359">
        <v>0</v>
      </c>
      <c r="F635" s="358">
        <v>120000</v>
      </c>
      <c r="G635" s="360">
        <v>120000</v>
      </c>
    </row>
    <row r="636" spans="1:7" ht="19.5" customHeight="1">
      <c r="A636" s="361">
        <v>633</v>
      </c>
      <c r="B636" s="362"/>
      <c r="C636" s="363">
        <v>42039</v>
      </c>
      <c r="D636" s="364" t="s">
        <v>1270</v>
      </c>
      <c r="E636" s="366">
        <v>0</v>
      </c>
      <c r="F636" s="365">
        <v>-120000</v>
      </c>
      <c r="G636" s="367"/>
    </row>
    <row r="637" spans="1:7" ht="19.5" customHeight="1">
      <c r="A637" s="354">
        <v>634</v>
      </c>
      <c r="B637" s="355"/>
      <c r="C637" s="356">
        <v>42039</v>
      </c>
      <c r="D637" s="357" t="s">
        <v>1270</v>
      </c>
      <c r="E637" s="359">
        <v>0</v>
      </c>
      <c r="F637" s="358">
        <v>120000</v>
      </c>
      <c r="G637" s="360">
        <v>120000</v>
      </c>
    </row>
    <row r="638" spans="1:7" ht="19.5" customHeight="1">
      <c r="A638" s="361">
        <v>635</v>
      </c>
      <c r="B638" s="362"/>
      <c r="C638" s="363">
        <v>42080</v>
      </c>
      <c r="D638" s="364" t="s">
        <v>1319</v>
      </c>
      <c r="E638" s="366">
        <v>0</v>
      </c>
      <c r="F638" s="365">
        <v>45500</v>
      </c>
      <c r="G638" s="367">
        <v>165500</v>
      </c>
    </row>
    <row r="639" spans="1:7" ht="19.5" customHeight="1">
      <c r="A639" s="354">
        <v>636</v>
      </c>
      <c r="B639" s="355"/>
      <c r="C639" s="356">
        <v>42171</v>
      </c>
      <c r="D639" s="357" t="s">
        <v>1418</v>
      </c>
      <c r="E639" s="359">
        <v>0</v>
      </c>
      <c r="F639" s="358">
        <v>661520</v>
      </c>
      <c r="G639" s="360">
        <v>827020</v>
      </c>
    </row>
    <row r="640" spans="1:7" ht="19.5" customHeight="1">
      <c r="A640" s="361">
        <v>637</v>
      </c>
      <c r="B640" s="362"/>
      <c r="C640" s="363">
        <v>42293</v>
      </c>
      <c r="D640" s="364" t="s">
        <v>1575</v>
      </c>
      <c r="E640" s="366">
        <v>0</v>
      </c>
      <c r="F640" s="365">
        <v>22192</v>
      </c>
      <c r="G640" s="367">
        <v>849212</v>
      </c>
    </row>
    <row r="641" spans="1:7" ht="19.5" customHeight="1">
      <c r="A641" s="354">
        <v>638</v>
      </c>
      <c r="B641" s="355" t="s">
        <v>555</v>
      </c>
      <c r="C641" s="356">
        <v>42303</v>
      </c>
      <c r="D641" s="357" t="s">
        <v>1589</v>
      </c>
      <c r="E641" s="359">
        <v>0</v>
      </c>
      <c r="F641" s="358">
        <v>47210</v>
      </c>
      <c r="G641" s="360">
        <v>896422</v>
      </c>
    </row>
    <row r="642" spans="1:7" ht="19.5" customHeight="1">
      <c r="A642" s="361">
        <v>639</v>
      </c>
      <c r="B642" s="362"/>
      <c r="C642" s="363">
        <v>42303</v>
      </c>
      <c r="D642" s="364" t="s">
        <v>1594</v>
      </c>
      <c r="E642" s="366">
        <v>0</v>
      </c>
      <c r="F642" s="365">
        <v>-1370</v>
      </c>
      <c r="G642" s="367">
        <v>895052</v>
      </c>
    </row>
    <row r="643" spans="1:7" ht="19.5" customHeight="1">
      <c r="A643" s="354">
        <v>640</v>
      </c>
      <c r="B643" s="355"/>
      <c r="C643" s="356">
        <v>42321</v>
      </c>
      <c r="D643" s="357" t="s">
        <v>1616</v>
      </c>
      <c r="E643" s="359">
        <v>0</v>
      </c>
      <c r="F643" s="358">
        <v>36482</v>
      </c>
      <c r="G643" s="360">
        <v>931534</v>
      </c>
    </row>
    <row r="644" spans="1:7" ht="19.5" customHeight="1">
      <c r="A644" s="361">
        <v>641</v>
      </c>
      <c r="B644" s="362"/>
      <c r="C644" s="363">
        <v>42328</v>
      </c>
      <c r="D644" s="364" t="s">
        <v>1619</v>
      </c>
      <c r="E644" s="366">
        <v>0</v>
      </c>
      <c r="F644" s="365">
        <v>-14290</v>
      </c>
      <c r="G644" s="367">
        <v>917244</v>
      </c>
    </row>
    <row r="645" spans="1:7" ht="19.5" customHeight="1">
      <c r="A645" s="354">
        <v>642</v>
      </c>
      <c r="B645" s="355"/>
      <c r="C645" s="356">
        <v>42348</v>
      </c>
      <c r="D645" s="357" t="s">
        <v>1664</v>
      </c>
      <c r="E645" s="359">
        <v>0</v>
      </c>
      <c r="F645" s="358">
        <v>27070</v>
      </c>
      <c r="G645" s="360">
        <v>944314</v>
      </c>
    </row>
    <row r="646" spans="1:7" ht="19.5" customHeight="1">
      <c r="A646" s="361">
        <v>643</v>
      </c>
      <c r="B646" s="362"/>
      <c r="C646" s="363">
        <v>42352</v>
      </c>
      <c r="D646" s="364" t="s">
        <v>1671</v>
      </c>
      <c r="E646" s="366">
        <v>0</v>
      </c>
      <c r="F646" s="365">
        <v>36482</v>
      </c>
      <c r="G646" s="367">
        <v>980796</v>
      </c>
    </row>
    <row r="647" spans="1:7" ht="19.5" customHeight="1">
      <c r="A647" s="354">
        <v>644</v>
      </c>
      <c r="B647" s="373"/>
      <c r="C647" s="356">
        <v>42361</v>
      </c>
      <c r="D647" s="357" t="s">
        <v>1704</v>
      </c>
      <c r="E647" s="359">
        <v>0</v>
      </c>
      <c r="F647" s="358">
        <v>-14290</v>
      </c>
      <c r="G647" s="360">
        <v>966506</v>
      </c>
    </row>
    <row r="648" spans="1:7" ht="19.5" customHeight="1">
      <c r="A648" s="361">
        <v>645</v>
      </c>
      <c r="B648" s="374" t="s">
        <v>533</v>
      </c>
      <c r="C648" s="361"/>
      <c r="D648" s="364"/>
      <c r="E648" s="376">
        <v>0</v>
      </c>
      <c r="F648" s="375">
        <v>966506</v>
      </c>
      <c r="G648" s="377"/>
    </row>
    <row r="649" spans="1:7" ht="19.5" customHeight="1">
      <c r="A649" s="354">
        <v>646</v>
      </c>
      <c r="B649" s="355" t="s">
        <v>1746</v>
      </c>
      <c r="C649" s="356">
        <v>42174</v>
      </c>
      <c r="D649" s="357" t="s">
        <v>1428</v>
      </c>
      <c r="E649" s="359">
        <v>0</v>
      </c>
      <c r="F649" s="358">
        <v>27070</v>
      </c>
      <c r="G649" s="360">
        <v>27070</v>
      </c>
    </row>
    <row r="650" spans="1:7" ht="19.5" customHeight="1">
      <c r="A650" s="361">
        <v>647</v>
      </c>
      <c r="B650" s="368"/>
      <c r="C650" s="363">
        <v>42355</v>
      </c>
      <c r="D650" s="364" t="s">
        <v>1674</v>
      </c>
      <c r="E650" s="366">
        <v>0</v>
      </c>
      <c r="F650" s="365">
        <v>957110</v>
      </c>
      <c r="G650" s="367">
        <v>984180</v>
      </c>
    </row>
    <row r="651" spans="1:7" ht="19.5" customHeight="1">
      <c r="A651" s="354">
        <v>648</v>
      </c>
      <c r="B651" s="369" t="s">
        <v>533</v>
      </c>
      <c r="C651" s="354"/>
      <c r="D651" s="357"/>
      <c r="E651" s="372">
        <v>0</v>
      </c>
      <c r="F651" s="370">
        <v>984180</v>
      </c>
      <c r="G651" s="371"/>
    </row>
    <row r="652" spans="1:7" ht="19.5" customHeight="1">
      <c r="A652" s="361">
        <v>649</v>
      </c>
      <c r="B652" s="362"/>
      <c r="C652" s="363">
        <v>42048</v>
      </c>
      <c r="D652" s="364" t="s">
        <v>1290</v>
      </c>
      <c r="E652" s="366">
        <v>0</v>
      </c>
      <c r="F652" s="365">
        <v>77000</v>
      </c>
      <c r="G652" s="367">
        <v>77000</v>
      </c>
    </row>
    <row r="653" spans="1:7" ht="19.5" customHeight="1">
      <c r="A653" s="354">
        <v>650</v>
      </c>
      <c r="B653" s="355"/>
      <c r="C653" s="356">
        <v>42080</v>
      </c>
      <c r="D653" s="357" t="s">
        <v>1315</v>
      </c>
      <c r="E653" s="359">
        <v>0</v>
      </c>
      <c r="F653" s="358">
        <v>70000</v>
      </c>
      <c r="G653" s="360">
        <v>147000</v>
      </c>
    </row>
    <row r="654" spans="1:7" ht="19.5" customHeight="1">
      <c r="A654" s="361">
        <v>651</v>
      </c>
      <c r="B654" s="362"/>
      <c r="C654" s="363">
        <v>42097</v>
      </c>
      <c r="D654" s="364" t="s">
        <v>1346</v>
      </c>
      <c r="E654" s="366">
        <v>0</v>
      </c>
      <c r="F654" s="365">
        <v>219000</v>
      </c>
      <c r="G654" s="367">
        <v>366000</v>
      </c>
    </row>
    <row r="655" spans="1:7" ht="19.5" customHeight="1">
      <c r="A655" s="354">
        <v>652</v>
      </c>
      <c r="B655" s="355"/>
      <c r="C655" s="356">
        <v>42118</v>
      </c>
      <c r="D655" s="357" t="s">
        <v>1359</v>
      </c>
      <c r="E655" s="359">
        <v>0</v>
      </c>
      <c r="F655" s="358">
        <v>990000</v>
      </c>
      <c r="G655" s="360">
        <v>1356000</v>
      </c>
    </row>
    <row r="656" spans="1:7" ht="19.5" customHeight="1">
      <c r="A656" s="361">
        <v>653</v>
      </c>
      <c r="B656" s="362"/>
      <c r="C656" s="363">
        <v>42138</v>
      </c>
      <c r="D656" s="364" t="s">
        <v>1390</v>
      </c>
      <c r="E656" s="366">
        <v>0</v>
      </c>
      <c r="F656" s="365">
        <v>137000</v>
      </c>
      <c r="G656" s="367">
        <v>1493000</v>
      </c>
    </row>
    <row r="657" spans="1:7" ht="19.5" customHeight="1">
      <c r="A657" s="354">
        <v>654</v>
      </c>
      <c r="B657" s="355"/>
      <c r="C657" s="356">
        <v>42188</v>
      </c>
      <c r="D657" s="357" t="s">
        <v>1447</v>
      </c>
      <c r="E657" s="359">
        <v>0</v>
      </c>
      <c r="F657" s="358">
        <v>69000</v>
      </c>
      <c r="G657" s="360">
        <v>1562000</v>
      </c>
    </row>
    <row r="658" spans="1:7" ht="19.5" customHeight="1">
      <c r="A658" s="361">
        <v>655</v>
      </c>
      <c r="B658" s="362"/>
      <c r="C658" s="363">
        <v>42209</v>
      </c>
      <c r="D658" s="364" t="s">
        <v>1463</v>
      </c>
      <c r="E658" s="366">
        <v>0</v>
      </c>
      <c r="F658" s="365">
        <v>296000</v>
      </c>
      <c r="G658" s="367">
        <v>1858000</v>
      </c>
    </row>
    <row r="659" spans="1:7" ht="19.5" customHeight="1">
      <c r="A659" s="354">
        <v>656</v>
      </c>
      <c r="B659" s="355"/>
      <c r="C659" s="356">
        <v>42235</v>
      </c>
      <c r="D659" s="357" t="s">
        <v>1482</v>
      </c>
      <c r="E659" s="359">
        <v>0</v>
      </c>
      <c r="F659" s="358">
        <v>70000</v>
      </c>
      <c r="G659" s="360">
        <v>1928000</v>
      </c>
    </row>
    <row r="660" spans="1:7" ht="19.5" customHeight="1">
      <c r="A660" s="361">
        <v>657</v>
      </c>
      <c r="B660" s="362"/>
      <c r="C660" s="363">
        <v>42261</v>
      </c>
      <c r="D660" s="364" t="s">
        <v>1533</v>
      </c>
      <c r="E660" s="366">
        <v>0</v>
      </c>
      <c r="F660" s="365">
        <v>119000</v>
      </c>
      <c r="G660" s="367">
        <v>2047000</v>
      </c>
    </row>
    <row r="661" spans="1:7" ht="19.5" customHeight="1">
      <c r="A661" s="354">
        <v>658</v>
      </c>
      <c r="B661" s="355"/>
      <c r="C661" s="356">
        <v>42272</v>
      </c>
      <c r="D661" s="357" t="s">
        <v>1552</v>
      </c>
      <c r="E661" s="359">
        <v>0</v>
      </c>
      <c r="F661" s="358">
        <v>10000</v>
      </c>
      <c r="G661" s="360">
        <v>2057000</v>
      </c>
    </row>
    <row r="662" spans="1:7" ht="19.5" customHeight="1">
      <c r="A662" s="361">
        <v>659</v>
      </c>
      <c r="B662" s="362"/>
      <c r="C662" s="363">
        <v>42283</v>
      </c>
      <c r="D662" s="364" t="s">
        <v>1569</v>
      </c>
      <c r="E662" s="366">
        <v>0</v>
      </c>
      <c r="F662" s="365">
        <v>40000</v>
      </c>
      <c r="G662" s="367">
        <v>2097000</v>
      </c>
    </row>
    <row r="663" spans="1:7" ht="19.5" customHeight="1">
      <c r="A663" s="354">
        <v>660</v>
      </c>
      <c r="B663" s="355" t="s">
        <v>556</v>
      </c>
      <c r="C663" s="356">
        <v>42297</v>
      </c>
      <c r="D663" s="357" t="s">
        <v>1578</v>
      </c>
      <c r="E663" s="359">
        <v>0</v>
      </c>
      <c r="F663" s="358">
        <v>60000</v>
      </c>
      <c r="G663" s="360">
        <v>2157000</v>
      </c>
    </row>
    <row r="664" spans="1:7" ht="19.5" customHeight="1">
      <c r="A664" s="361">
        <v>661</v>
      </c>
      <c r="B664" s="362"/>
      <c r="C664" s="363">
        <v>42307</v>
      </c>
      <c r="D664" s="364" t="s">
        <v>1569</v>
      </c>
      <c r="E664" s="366">
        <v>0</v>
      </c>
      <c r="F664" s="365">
        <v>70000</v>
      </c>
      <c r="G664" s="367">
        <v>2227000</v>
      </c>
    </row>
    <row r="665" spans="1:7" ht="19.5" customHeight="1">
      <c r="A665" s="354">
        <v>662</v>
      </c>
      <c r="B665" s="355"/>
      <c r="C665" s="356">
        <v>42310</v>
      </c>
      <c r="D665" s="357" t="s">
        <v>1599</v>
      </c>
      <c r="E665" s="359">
        <v>0</v>
      </c>
      <c r="F665" s="358">
        <v>5000</v>
      </c>
      <c r="G665" s="360">
        <v>2232000</v>
      </c>
    </row>
    <row r="666" spans="1:7" ht="19.5" customHeight="1">
      <c r="A666" s="361">
        <v>663</v>
      </c>
      <c r="B666" s="362"/>
      <c r="C666" s="363">
        <v>42312</v>
      </c>
      <c r="D666" s="364" t="s">
        <v>1603</v>
      </c>
      <c r="E666" s="366">
        <v>0</v>
      </c>
      <c r="F666" s="365">
        <v>51000</v>
      </c>
      <c r="G666" s="367">
        <v>2283000</v>
      </c>
    </row>
    <row r="667" spans="1:7" ht="19.5" customHeight="1">
      <c r="A667" s="354">
        <v>664</v>
      </c>
      <c r="B667" s="355"/>
      <c r="C667" s="356">
        <v>42321</v>
      </c>
      <c r="D667" s="357" t="s">
        <v>1614</v>
      </c>
      <c r="E667" s="359">
        <v>0</v>
      </c>
      <c r="F667" s="358">
        <v>60000</v>
      </c>
      <c r="G667" s="360">
        <v>2343000</v>
      </c>
    </row>
    <row r="668" spans="1:7" ht="19.5" customHeight="1">
      <c r="A668" s="361">
        <v>665</v>
      </c>
      <c r="B668" s="362"/>
      <c r="C668" s="363">
        <v>42325</v>
      </c>
      <c r="D668" s="364" t="s">
        <v>1618</v>
      </c>
      <c r="E668" s="366">
        <v>0</v>
      </c>
      <c r="F668" s="365">
        <v>163000</v>
      </c>
      <c r="G668" s="367">
        <v>2506000</v>
      </c>
    </row>
    <row r="669" spans="1:7" ht="19.5" customHeight="1">
      <c r="A669" s="354">
        <v>666</v>
      </c>
      <c r="B669" s="355"/>
      <c r="C669" s="356">
        <v>42334</v>
      </c>
      <c r="D669" s="357" t="s">
        <v>1646</v>
      </c>
      <c r="E669" s="359">
        <v>0</v>
      </c>
      <c r="F669" s="358">
        <v>240000</v>
      </c>
      <c r="G669" s="360">
        <v>2746000</v>
      </c>
    </row>
    <row r="670" spans="1:7" ht="19.5" customHeight="1">
      <c r="A670" s="361">
        <v>667</v>
      </c>
      <c r="B670" s="362"/>
      <c r="C670" s="363">
        <v>42334</v>
      </c>
      <c r="D670" s="364" t="s">
        <v>1569</v>
      </c>
      <c r="E670" s="366">
        <v>0</v>
      </c>
      <c r="F670" s="365">
        <v>66000</v>
      </c>
      <c r="G670" s="367">
        <v>2812000</v>
      </c>
    </row>
    <row r="671" spans="1:7" ht="19.5" customHeight="1">
      <c r="A671" s="354">
        <v>668</v>
      </c>
      <c r="B671" s="355"/>
      <c r="C671" s="356">
        <v>42347</v>
      </c>
      <c r="D671" s="357" t="s">
        <v>1569</v>
      </c>
      <c r="E671" s="359">
        <v>0</v>
      </c>
      <c r="F671" s="358">
        <v>66000</v>
      </c>
      <c r="G671" s="360">
        <v>2878000</v>
      </c>
    </row>
    <row r="672" spans="1:7" ht="19.5" customHeight="1">
      <c r="A672" s="361">
        <v>669</v>
      </c>
      <c r="B672" s="362"/>
      <c r="C672" s="363">
        <v>42361</v>
      </c>
      <c r="D672" s="364" t="s">
        <v>1569</v>
      </c>
      <c r="E672" s="366">
        <v>0</v>
      </c>
      <c r="F672" s="365">
        <v>60000</v>
      </c>
      <c r="G672" s="367">
        <v>2938000</v>
      </c>
    </row>
    <row r="673" spans="1:7" ht="19.5" customHeight="1">
      <c r="A673" s="354">
        <v>670</v>
      </c>
      <c r="B673" s="355"/>
      <c r="C673" s="356">
        <v>42361</v>
      </c>
      <c r="D673" s="357" t="s">
        <v>1711</v>
      </c>
      <c r="E673" s="359">
        <v>0</v>
      </c>
      <c r="F673" s="358">
        <v>15000</v>
      </c>
      <c r="G673" s="360">
        <v>2953000</v>
      </c>
    </row>
    <row r="674" spans="1:7" ht="19.5" customHeight="1">
      <c r="A674" s="361">
        <v>671</v>
      </c>
      <c r="B674" s="368"/>
      <c r="C674" s="363">
        <v>42368</v>
      </c>
      <c r="D674" s="364" t="s">
        <v>1569</v>
      </c>
      <c r="E674" s="366">
        <v>0</v>
      </c>
      <c r="F674" s="365">
        <v>47000</v>
      </c>
      <c r="G674" s="367">
        <v>3000000</v>
      </c>
    </row>
    <row r="675" spans="1:7" ht="19.5" customHeight="1">
      <c r="A675" s="354">
        <v>672</v>
      </c>
      <c r="B675" s="369" t="s">
        <v>533</v>
      </c>
      <c r="C675" s="354"/>
      <c r="D675" s="357"/>
      <c r="E675" s="372">
        <v>0</v>
      </c>
      <c r="F675" s="370">
        <v>3000000</v>
      </c>
      <c r="G675" s="371"/>
    </row>
    <row r="676" spans="1:7" ht="19.5" customHeight="1">
      <c r="A676" s="361">
        <v>673</v>
      </c>
      <c r="B676" s="362" t="s">
        <v>1747</v>
      </c>
      <c r="C676" s="363">
        <v>42048</v>
      </c>
      <c r="D676" s="364" t="s">
        <v>1292</v>
      </c>
      <c r="E676" s="366">
        <v>0</v>
      </c>
      <c r="F676" s="365">
        <v>61000</v>
      </c>
      <c r="G676" s="367">
        <v>61000</v>
      </c>
    </row>
    <row r="677" spans="1:7" ht="19.5" customHeight="1">
      <c r="A677" s="354">
        <v>674</v>
      </c>
      <c r="B677" s="373"/>
      <c r="C677" s="356">
        <v>42051</v>
      </c>
      <c r="D677" s="357" t="s">
        <v>1294</v>
      </c>
      <c r="E677" s="359">
        <v>0</v>
      </c>
      <c r="F677" s="358">
        <v>132000</v>
      </c>
      <c r="G677" s="360">
        <v>193000</v>
      </c>
    </row>
    <row r="678" spans="1:7" ht="19.5" customHeight="1">
      <c r="A678" s="361">
        <v>675</v>
      </c>
      <c r="B678" s="362"/>
      <c r="C678" s="363">
        <v>42067</v>
      </c>
      <c r="D678" s="364" t="s">
        <v>1294</v>
      </c>
      <c r="E678" s="366">
        <v>0</v>
      </c>
      <c r="F678" s="365">
        <v>50000</v>
      </c>
      <c r="G678" s="367">
        <v>243000</v>
      </c>
    </row>
    <row r="679" spans="1:7" ht="19.5" customHeight="1">
      <c r="A679" s="354">
        <v>676</v>
      </c>
      <c r="B679" s="355"/>
      <c r="C679" s="356">
        <v>42080</v>
      </c>
      <c r="D679" s="357" t="s">
        <v>1316</v>
      </c>
      <c r="E679" s="359">
        <v>0</v>
      </c>
      <c r="F679" s="358">
        <v>61000</v>
      </c>
      <c r="G679" s="360">
        <v>304000</v>
      </c>
    </row>
    <row r="680" spans="1:7" ht="19.5" customHeight="1">
      <c r="A680" s="361">
        <v>677</v>
      </c>
      <c r="B680" s="362"/>
      <c r="C680" s="363">
        <v>42088</v>
      </c>
      <c r="D680" s="364" t="s">
        <v>1323</v>
      </c>
      <c r="E680" s="366">
        <v>0</v>
      </c>
      <c r="F680" s="365">
        <v>55000</v>
      </c>
      <c r="G680" s="367">
        <v>359000</v>
      </c>
    </row>
    <row r="681" spans="1:7" ht="19.5" customHeight="1">
      <c r="A681" s="354">
        <v>678</v>
      </c>
      <c r="B681" s="355"/>
      <c r="C681" s="356">
        <v>42138</v>
      </c>
      <c r="D681" s="357" t="s">
        <v>1386</v>
      </c>
      <c r="E681" s="359">
        <v>0</v>
      </c>
      <c r="F681" s="358">
        <v>62000</v>
      </c>
      <c r="G681" s="360">
        <v>421000</v>
      </c>
    </row>
    <row r="682" spans="1:7" ht="19.5" customHeight="1">
      <c r="A682" s="361">
        <v>679</v>
      </c>
      <c r="B682" s="362" t="s">
        <v>1747</v>
      </c>
      <c r="C682" s="363">
        <v>42209</v>
      </c>
      <c r="D682" s="364" t="s">
        <v>1462</v>
      </c>
      <c r="E682" s="366">
        <v>0</v>
      </c>
      <c r="F682" s="365">
        <v>210000</v>
      </c>
      <c r="G682" s="367">
        <v>631000</v>
      </c>
    </row>
    <row r="683" spans="1:7" ht="19.5" customHeight="1">
      <c r="A683" s="354">
        <v>680</v>
      </c>
      <c r="B683" s="355"/>
      <c r="C683" s="356">
        <v>42235</v>
      </c>
      <c r="D683" s="357" t="s">
        <v>1484</v>
      </c>
      <c r="E683" s="359">
        <v>0</v>
      </c>
      <c r="F683" s="358">
        <v>152000</v>
      </c>
      <c r="G683" s="360">
        <v>783000</v>
      </c>
    </row>
    <row r="684" spans="1:7" ht="19.5" customHeight="1">
      <c r="A684" s="361">
        <v>681</v>
      </c>
      <c r="B684" s="362"/>
      <c r="C684" s="363">
        <v>42261</v>
      </c>
      <c r="D684" s="364" t="s">
        <v>1535</v>
      </c>
      <c r="E684" s="366">
        <v>0</v>
      </c>
      <c r="F684" s="365">
        <v>71000</v>
      </c>
      <c r="G684" s="367">
        <v>854000</v>
      </c>
    </row>
    <row r="685" spans="1:7" ht="19.5" customHeight="1">
      <c r="A685" s="354">
        <v>682</v>
      </c>
      <c r="B685" s="355"/>
      <c r="C685" s="356">
        <v>42324</v>
      </c>
      <c r="D685" s="357" t="s">
        <v>1617</v>
      </c>
      <c r="E685" s="359">
        <v>0</v>
      </c>
      <c r="F685" s="358">
        <v>60000</v>
      </c>
      <c r="G685" s="360">
        <v>914000</v>
      </c>
    </row>
    <row r="686" spans="1:7" ht="19.5" customHeight="1">
      <c r="A686" s="361">
        <v>683</v>
      </c>
      <c r="B686" s="362"/>
      <c r="C686" s="363">
        <v>42356</v>
      </c>
      <c r="D686" s="364" t="s">
        <v>1678</v>
      </c>
      <c r="E686" s="366">
        <v>0</v>
      </c>
      <c r="F686" s="365">
        <v>20000</v>
      </c>
      <c r="G686" s="367">
        <v>934000</v>
      </c>
    </row>
    <row r="687" spans="1:7" ht="19.5" customHeight="1">
      <c r="A687" s="354">
        <v>684</v>
      </c>
      <c r="B687" s="355"/>
      <c r="C687" s="356">
        <v>42356</v>
      </c>
      <c r="D687" s="357" t="s">
        <v>1680</v>
      </c>
      <c r="E687" s="359">
        <v>0</v>
      </c>
      <c r="F687" s="358">
        <v>22000</v>
      </c>
      <c r="G687" s="360">
        <v>956000</v>
      </c>
    </row>
    <row r="688" spans="1:7" ht="19.5" customHeight="1">
      <c r="A688" s="361">
        <v>685</v>
      </c>
      <c r="B688" s="368"/>
      <c r="C688" s="363">
        <v>42366</v>
      </c>
      <c r="D688" s="364" t="s">
        <v>1730</v>
      </c>
      <c r="E688" s="366">
        <v>0</v>
      </c>
      <c r="F688" s="365">
        <v>44000</v>
      </c>
      <c r="G688" s="367">
        <v>1000000</v>
      </c>
    </row>
    <row r="689" spans="1:7" ht="19.5" customHeight="1">
      <c r="A689" s="354">
        <v>686</v>
      </c>
      <c r="B689" s="369" t="s">
        <v>533</v>
      </c>
      <c r="C689" s="354"/>
      <c r="D689" s="357"/>
      <c r="E689" s="372">
        <v>0</v>
      </c>
      <c r="F689" s="370">
        <v>1000000</v>
      </c>
      <c r="G689" s="371"/>
    </row>
    <row r="690" spans="1:7" ht="19.5" customHeight="1">
      <c r="A690" s="361">
        <v>687</v>
      </c>
      <c r="B690" s="362"/>
      <c r="C690" s="363">
        <v>42027</v>
      </c>
      <c r="D690" s="364" t="s">
        <v>1262</v>
      </c>
      <c r="E690" s="366">
        <v>0</v>
      </c>
      <c r="F690" s="365">
        <v>17500</v>
      </c>
      <c r="G690" s="367">
        <v>17500</v>
      </c>
    </row>
    <row r="691" spans="1:7" ht="19.5" customHeight="1">
      <c r="A691" s="354">
        <v>688</v>
      </c>
      <c r="B691" s="355" t="s">
        <v>557</v>
      </c>
      <c r="C691" s="356">
        <v>42027</v>
      </c>
      <c r="D691" s="357" t="s">
        <v>1266</v>
      </c>
      <c r="E691" s="359">
        <v>0</v>
      </c>
      <c r="F691" s="358">
        <v>1430000</v>
      </c>
      <c r="G691" s="360">
        <v>1447500</v>
      </c>
    </row>
    <row r="692" spans="1:7" ht="19.5" customHeight="1">
      <c r="A692" s="361">
        <v>689</v>
      </c>
      <c r="B692" s="362"/>
      <c r="C692" s="363">
        <v>42030</v>
      </c>
      <c r="D692" s="364" t="s">
        <v>1272</v>
      </c>
      <c r="E692" s="366">
        <v>0</v>
      </c>
      <c r="F692" s="365">
        <v>53210</v>
      </c>
      <c r="G692" s="367">
        <v>1500710</v>
      </c>
    </row>
    <row r="693" spans="1:7" ht="19.5" customHeight="1">
      <c r="A693" s="354">
        <v>690</v>
      </c>
      <c r="B693" s="355"/>
      <c r="C693" s="356">
        <v>42039</v>
      </c>
      <c r="D693" s="357" t="s">
        <v>1280</v>
      </c>
      <c r="E693" s="359">
        <v>0</v>
      </c>
      <c r="F693" s="358">
        <v>-143000</v>
      </c>
      <c r="G693" s="360">
        <v>1357710</v>
      </c>
    </row>
    <row r="694" spans="1:7" ht="19.5" customHeight="1">
      <c r="A694" s="361">
        <v>691</v>
      </c>
      <c r="B694" s="362"/>
      <c r="C694" s="363">
        <v>42039</v>
      </c>
      <c r="D694" s="364" t="s">
        <v>1266</v>
      </c>
      <c r="E694" s="366">
        <v>0</v>
      </c>
      <c r="F694" s="365">
        <v>143000</v>
      </c>
      <c r="G694" s="367">
        <v>1500710</v>
      </c>
    </row>
    <row r="695" spans="1:7" ht="19.5" customHeight="1">
      <c r="A695" s="354">
        <v>692</v>
      </c>
      <c r="B695" s="355"/>
      <c r="C695" s="356">
        <v>42048</v>
      </c>
      <c r="D695" s="357" t="s">
        <v>1287</v>
      </c>
      <c r="E695" s="359">
        <v>0</v>
      </c>
      <c r="F695" s="358">
        <v>55000</v>
      </c>
      <c r="G695" s="360">
        <v>1555710</v>
      </c>
    </row>
    <row r="696" spans="1:7" ht="19.5" customHeight="1">
      <c r="A696" s="361">
        <v>693</v>
      </c>
      <c r="B696" s="362"/>
      <c r="C696" s="363">
        <v>42060</v>
      </c>
      <c r="D696" s="364" t="s">
        <v>1306</v>
      </c>
      <c r="E696" s="366">
        <v>0</v>
      </c>
      <c r="F696" s="365">
        <v>15000</v>
      </c>
      <c r="G696" s="367">
        <v>1570710</v>
      </c>
    </row>
    <row r="697" spans="1:7" ht="19.5" customHeight="1">
      <c r="A697" s="354">
        <v>694</v>
      </c>
      <c r="B697" s="355"/>
      <c r="C697" s="356">
        <v>42060</v>
      </c>
      <c r="D697" s="357" t="s">
        <v>1310</v>
      </c>
      <c r="E697" s="359">
        <v>0</v>
      </c>
      <c r="F697" s="358">
        <v>53210</v>
      </c>
      <c r="G697" s="360">
        <v>1623920</v>
      </c>
    </row>
    <row r="698" spans="1:7" ht="19.5" customHeight="1">
      <c r="A698" s="361">
        <v>695</v>
      </c>
      <c r="B698" s="362"/>
      <c r="C698" s="363">
        <v>42062</v>
      </c>
      <c r="D698" s="364" t="s">
        <v>1311</v>
      </c>
      <c r="E698" s="366">
        <v>0</v>
      </c>
      <c r="F698" s="365">
        <v>1287000</v>
      </c>
      <c r="G698" s="367">
        <v>2910920</v>
      </c>
    </row>
    <row r="699" spans="1:7" ht="19.5" customHeight="1">
      <c r="A699" s="354">
        <v>696</v>
      </c>
      <c r="B699" s="355"/>
      <c r="C699" s="356">
        <v>42062</v>
      </c>
      <c r="D699" s="357" t="s">
        <v>1312</v>
      </c>
      <c r="E699" s="359">
        <v>0</v>
      </c>
      <c r="F699" s="358">
        <v>143000</v>
      </c>
      <c r="G699" s="360">
        <v>3053920</v>
      </c>
    </row>
    <row r="700" spans="1:7" ht="19.5" customHeight="1">
      <c r="A700" s="361">
        <v>697</v>
      </c>
      <c r="B700" s="362"/>
      <c r="C700" s="363">
        <v>42074</v>
      </c>
      <c r="D700" s="364" t="s">
        <v>1314</v>
      </c>
      <c r="E700" s="366">
        <v>0</v>
      </c>
      <c r="F700" s="365">
        <v>55000</v>
      </c>
      <c r="G700" s="367">
        <v>3108920</v>
      </c>
    </row>
    <row r="701" spans="1:7" ht="19.5" customHeight="1">
      <c r="A701" s="354">
        <v>698</v>
      </c>
      <c r="B701" s="355"/>
      <c r="C701" s="356">
        <v>42088</v>
      </c>
      <c r="D701" s="357" t="s">
        <v>1328</v>
      </c>
      <c r="E701" s="359">
        <v>0</v>
      </c>
      <c r="F701" s="358">
        <v>1287000</v>
      </c>
      <c r="G701" s="360">
        <v>4395920</v>
      </c>
    </row>
    <row r="702" spans="1:7" ht="19.5" customHeight="1">
      <c r="A702" s="361">
        <v>699</v>
      </c>
      <c r="B702" s="362"/>
      <c r="C702" s="363">
        <v>42088</v>
      </c>
      <c r="D702" s="364" t="s">
        <v>1328</v>
      </c>
      <c r="E702" s="366">
        <v>0</v>
      </c>
      <c r="F702" s="365">
        <v>143000</v>
      </c>
      <c r="G702" s="367">
        <v>4538920</v>
      </c>
    </row>
    <row r="703" spans="1:7" ht="19.5" customHeight="1">
      <c r="A703" s="354">
        <v>700</v>
      </c>
      <c r="B703" s="373"/>
      <c r="C703" s="356">
        <v>42088</v>
      </c>
      <c r="D703" s="357" t="s">
        <v>1330</v>
      </c>
      <c r="E703" s="359">
        <v>0</v>
      </c>
      <c r="F703" s="358">
        <v>17500</v>
      </c>
      <c r="G703" s="360">
        <v>4556420</v>
      </c>
    </row>
    <row r="704" spans="1:7" ht="19.5" customHeight="1">
      <c r="A704" s="361">
        <v>701</v>
      </c>
      <c r="B704" s="362"/>
      <c r="C704" s="363">
        <v>42088</v>
      </c>
      <c r="D704" s="364" t="s">
        <v>1345</v>
      </c>
      <c r="E704" s="366">
        <v>0</v>
      </c>
      <c r="F704" s="365">
        <v>53210</v>
      </c>
      <c r="G704" s="367">
        <v>4609630</v>
      </c>
    </row>
    <row r="705" spans="1:7" ht="19.5" customHeight="1">
      <c r="A705" s="354">
        <v>702</v>
      </c>
      <c r="B705" s="355"/>
      <c r="C705" s="356">
        <v>42107</v>
      </c>
      <c r="D705" s="357" t="s">
        <v>1350</v>
      </c>
      <c r="E705" s="359">
        <v>0</v>
      </c>
      <c r="F705" s="358">
        <v>55000</v>
      </c>
      <c r="G705" s="360">
        <v>4664630</v>
      </c>
    </row>
    <row r="706" spans="1:7" ht="19.5" customHeight="1">
      <c r="A706" s="361">
        <v>703</v>
      </c>
      <c r="B706" s="362"/>
      <c r="C706" s="363">
        <v>42118</v>
      </c>
      <c r="D706" s="364" t="s">
        <v>1362</v>
      </c>
      <c r="E706" s="366">
        <v>0</v>
      </c>
      <c r="F706" s="365">
        <v>15000</v>
      </c>
      <c r="G706" s="367">
        <v>4679630</v>
      </c>
    </row>
    <row r="707" spans="1:7" ht="19.5" customHeight="1">
      <c r="A707" s="354">
        <v>704</v>
      </c>
      <c r="B707" s="355"/>
      <c r="C707" s="356">
        <v>42118</v>
      </c>
      <c r="D707" s="357" t="s">
        <v>1379</v>
      </c>
      <c r="E707" s="359">
        <v>0</v>
      </c>
      <c r="F707" s="358">
        <v>1287000</v>
      </c>
      <c r="G707" s="360">
        <v>5966630</v>
      </c>
    </row>
    <row r="708" spans="1:7" ht="19.5" customHeight="1">
      <c r="A708" s="361">
        <v>705</v>
      </c>
      <c r="B708" s="362"/>
      <c r="C708" s="363">
        <v>42118</v>
      </c>
      <c r="D708" s="364" t="s">
        <v>1379</v>
      </c>
      <c r="E708" s="366">
        <v>0</v>
      </c>
      <c r="F708" s="365">
        <v>143000</v>
      </c>
      <c r="G708" s="367">
        <v>6109630</v>
      </c>
    </row>
    <row r="709" spans="1:7" ht="19.5" customHeight="1">
      <c r="A709" s="354">
        <v>706</v>
      </c>
      <c r="B709" s="355"/>
      <c r="C709" s="356">
        <v>42121</v>
      </c>
      <c r="D709" s="357" t="s">
        <v>1381</v>
      </c>
      <c r="E709" s="359">
        <v>0</v>
      </c>
      <c r="F709" s="358">
        <v>53210</v>
      </c>
      <c r="G709" s="360">
        <v>6162840</v>
      </c>
    </row>
    <row r="710" spans="1:7" ht="19.5" customHeight="1">
      <c r="A710" s="361">
        <v>707</v>
      </c>
      <c r="B710" s="362"/>
      <c r="C710" s="363">
        <v>42135</v>
      </c>
      <c r="D710" s="364" t="s">
        <v>1384</v>
      </c>
      <c r="E710" s="366">
        <v>0</v>
      </c>
      <c r="F710" s="365">
        <v>55000</v>
      </c>
      <c r="G710" s="367">
        <v>6217840</v>
      </c>
    </row>
    <row r="711" spans="1:7" ht="19.5" customHeight="1">
      <c r="A711" s="354">
        <v>708</v>
      </c>
      <c r="B711" s="355"/>
      <c r="C711" s="356">
        <v>42146</v>
      </c>
      <c r="D711" s="357" t="s">
        <v>1396</v>
      </c>
      <c r="E711" s="359">
        <v>0</v>
      </c>
      <c r="F711" s="358">
        <v>1287000</v>
      </c>
      <c r="G711" s="360">
        <v>7504840</v>
      </c>
    </row>
    <row r="712" spans="1:7" ht="19.5" customHeight="1">
      <c r="A712" s="361">
        <v>709</v>
      </c>
      <c r="B712" s="362"/>
      <c r="C712" s="363">
        <v>42146</v>
      </c>
      <c r="D712" s="364" t="s">
        <v>1397</v>
      </c>
      <c r="E712" s="366">
        <v>0</v>
      </c>
      <c r="F712" s="365">
        <v>17500</v>
      </c>
      <c r="G712" s="367">
        <v>7522340</v>
      </c>
    </row>
    <row r="713" spans="1:7" ht="19.5" customHeight="1">
      <c r="A713" s="354">
        <v>710</v>
      </c>
      <c r="B713" s="355" t="s">
        <v>557</v>
      </c>
      <c r="C713" s="356">
        <v>42150</v>
      </c>
      <c r="D713" s="357" t="s">
        <v>1409</v>
      </c>
      <c r="E713" s="359">
        <v>0</v>
      </c>
      <c r="F713" s="358">
        <v>53210</v>
      </c>
      <c r="G713" s="360">
        <v>7575550</v>
      </c>
    </row>
    <row r="714" spans="1:7" ht="19.5" customHeight="1">
      <c r="A714" s="361">
        <v>711</v>
      </c>
      <c r="B714" s="362"/>
      <c r="C714" s="363">
        <v>42151</v>
      </c>
      <c r="D714" s="364" t="s">
        <v>1410</v>
      </c>
      <c r="E714" s="366">
        <v>0</v>
      </c>
      <c r="F714" s="365">
        <v>143000</v>
      </c>
      <c r="G714" s="367">
        <v>7718550</v>
      </c>
    </row>
    <row r="715" spans="1:7" ht="19.5" customHeight="1">
      <c r="A715" s="354">
        <v>712</v>
      </c>
      <c r="B715" s="355"/>
      <c r="C715" s="356">
        <v>42166</v>
      </c>
      <c r="D715" s="357" t="s">
        <v>1416</v>
      </c>
      <c r="E715" s="359">
        <v>0</v>
      </c>
      <c r="F715" s="358">
        <v>55000</v>
      </c>
      <c r="G715" s="360">
        <v>7773550</v>
      </c>
    </row>
    <row r="716" spans="1:7" ht="19.5" customHeight="1">
      <c r="A716" s="361">
        <v>713</v>
      </c>
      <c r="B716" s="362"/>
      <c r="C716" s="363">
        <v>42180</v>
      </c>
      <c r="D716" s="364" t="s">
        <v>1429</v>
      </c>
      <c r="E716" s="366">
        <v>0</v>
      </c>
      <c r="F716" s="365">
        <v>15000</v>
      </c>
      <c r="G716" s="367">
        <v>7788550</v>
      </c>
    </row>
    <row r="717" spans="1:7" ht="19.5" customHeight="1">
      <c r="A717" s="354">
        <v>714</v>
      </c>
      <c r="B717" s="355"/>
      <c r="C717" s="356">
        <v>42180</v>
      </c>
      <c r="D717" s="357" t="s">
        <v>1439</v>
      </c>
      <c r="E717" s="359">
        <v>0</v>
      </c>
      <c r="F717" s="358">
        <v>53210</v>
      </c>
      <c r="G717" s="360">
        <v>7841760</v>
      </c>
    </row>
    <row r="718" spans="1:7" ht="19.5" customHeight="1">
      <c r="A718" s="361">
        <v>715</v>
      </c>
      <c r="B718" s="362"/>
      <c r="C718" s="363">
        <v>42181</v>
      </c>
      <c r="D718" s="364" t="s">
        <v>1442</v>
      </c>
      <c r="E718" s="366">
        <v>0</v>
      </c>
      <c r="F718" s="365">
        <v>1287000</v>
      </c>
      <c r="G718" s="367">
        <v>9128760</v>
      </c>
    </row>
    <row r="719" spans="1:7" ht="19.5" customHeight="1">
      <c r="A719" s="354">
        <v>716</v>
      </c>
      <c r="B719" s="355"/>
      <c r="C719" s="356">
        <v>42185</v>
      </c>
      <c r="D719" s="357" t="s">
        <v>1442</v>
      </c>
      <c r="E719" s="359">
        <v>0</v>
      </c>
      <c r="F719" s="358">
        <v>143000</v>
      </c>
      <c r="G719" s="360">
        <v>9271760</v>
      </c>
    </row>
    <row r="720" spans="1:7" ht="19.5" customHeight="1">
      <c r="A720" s="361">
        <v>717</v>
      </c>
      <c r="B720" s="362"/>
      <c r="C720" s="363">
        <v>42198</v>
      </c>
      <c r="D720" s="364" t="s">
        <v>1450</v>
      </c>
      <c r="E720" s="366">
        <v>0</v>
      </c>
      <c r="F720" s="365">
        <v>55000</v>
      </c>
      <c r="G720" s="367">
        <v>9326760</v>
      </c>
    </row>
    <row r="721" spans="1:7" ht="19.5" customHeight="1">
      <c r="A721" s="354">
        <v>718</v>
      </c>
      <c r="B721" s="355"/>
      <c r="C721" s="356">
        <v>42209</v>
      </c>
      <c r="D721" s="357" t="s">
        <v>1465</v>
      </c>
      <c r="E721" s="359">
        <v>0</v>
      </c>
      <c r="F721" s="358">
        <v>17500</v>
      </c>
      <c r="G721" s="360">
        <v>9344260</v>
      </c>
    </row>
    <row r="722" spans="1:7" ht="19.5" customHeight="1">
      <c r="A722" s="361">
        <v>719</v>
      </c>
      <c r="B722" s="362"/>
      <c r="C722" s="363">
        <v>42209</v>
      </c>
      <c r="D722" s="364" t="s">
        <v>1466</v>
      </c>
      <c r="E722" s="366">
        <v>0</v>
      </c>
      <c r="F722" s="365">
        <v>1287000</v>
      </c>
      <c r="G722" s="367">
        <v>10631260</v>
      </c>
    </row>
    <row r="723" spans="1:7" ht="19.5" customHeight="1">
      <c r="A723" s="354">
        <v>720</v>
      </c>
      <c r="B723" s="355"/>
      <c r="C723" s="356">
        <v>42209</v>
      </c>
      <c r="D723" s="357" t="s">
        <v>1466</v>
      </c>
      <c r="E723" s="359">
        <v>0</v>
      </c>
      <c r="F723" s="358">
        <v>143000</v>
      </c>
      <c r="G723" s="360">
        <v>10774260</v>
      </c>
    </row>
    <row r="724" spans="1:7" ht="19.5" customHeight="1">
      <c r="A724" s="361">
        <v>721</v>
      </c>
      <c r="B724" s="362"/>
      <c r="C724" s="363">
        <v>42212</v>
      </c>
      <c r="D724" s="364" t="s">
        <v>1478</v>
      </c>
      <c r="E724" s="366">
        <v>0</v>
      </c>
      <c r="F724" s="365">
        <v>53210</v>
      </c>
      <c r="G724" s="367">
        <v>10827470</v>
      </c>
    </row>
    <row r="725" spans="1:7" ht="19.5" customHeight="1">
      <c r="A725" s="354">
        <v>722</v>
      </c>
      <c r="B725" s="355"/>
      <c r="C725" s="356">
        <v>42227</v>
      </c>
      <c r="D725" s="357" t="s">
        <v>1481</v>
      </c>
      <c r="E725" s="359">
        <v>0</v>
      </c>
      <c r="F725" s="358">
        <v>55000</v>
      </c>
      <c r="G725" s="360">
        <v>10882470</v>
      </c>
    </row>
    <row r="726" spans="1:7" ht="19.5" customHeight="1">
      <c r="A726" s="361">
        <v>723</v>
      </c>
      <c r="B726" s="362"/>
      <c r="C726" s="363">
        <v>42241</v>
      </c>
      <c r="D726" s="364" t="s">
        <v>1494</v>
      </c>
      <c r="E726" s="366">
        <v>0</v>
      </c>
      <c r="F726" s="365">
        <v>8500</v>
      </c>
      <c r="G726" s="367">
        <v>10890970</v>
      </c>
    </row>
    <row r="727" spans="1:7" ht="19.5" customHeight="1">
      <c r="A727" s="354">
        <v>724</v>
      </c>
      <c r="B727" s="355"/>
      <c r="C727" s="356">
        <v>42241</v>
      </c>
      <c r="D727" s="357" t="s">
        <v>1495</v>
      </c>
      <c r="E727" s="359">
        <v>0</v>
      </c>
      <c r="F727" s="358">
        <v>810333</v>
      </c>
      <c r="G727" s="360">
        <v>11701303</v>
      </c>
    </row>
    <row r="728" spans="1:7" ht="19.5" customHeight="1">
      <c r="A728" s="361">
        <v>725</v>
      </c>
      <c r="B728" s="362"/>
      <c r="C728" s="363">
        <v>42241</v>
      </c>
      <c r="D728" s="364" t="s">
        <v>1507</v>
      </c>
      <c r="E728" s="366">
        <v>0</v>
      </c>
      <c r="F728" s="365">
        <v>53210</v>
      </c>
      <c r="G728" s="367">
        <v>11754513</v>
      </c>
    </row>
    <row r="729" spans="1:7" ht="19.5" customHeight="1">
      <c r="A729" s="354">
        <v>726</v>
      </c>
      <c r="B729" s="373"/>
      <c r="C729" s="356">
        <v>42257</v>
      </c>
      <c r="D729" s="357" t="s">
        <v>1514</v>
      </c>
      <c r="E729" s="359">
        <v>0</v>
      </c>
      <c r="F729" s="358">
        <v>1000000</v>
      </c>
      <c r="G729" s="360">
        <v>12754513</v>
      </c>
    </row>
    <row r="730" spans="1:7" ht="19.5" customHeight="1">
      <c r="A730" s="361">
        <v>727</v>
      </c>
      <c r="B730" s="362"/>
      <c r="C730" s="363">
        <v>42258</v>
      </c>
      <c r="D730" s="364" t="s">
        <v>1519</v>
      </c>
      <c r="E730" s="366">
        <v>0</v>
      </c>
      <c r="F730" s="365">
        <v>1200000</v>
      </c>
      <c r="G730" s="367">
        <v>13954513</v>
      </c>
    </row>
    <row r="731" spans="1:7" ht="19.5" customHeight="1">
      <c r="A731" s="354">
        <v>728</v>
      </c>
      <c r="B731" s="355"/>
      <c r="C731" s="356">
        <v>42258</v>
      </c>
      <c r="D731" s="357" t="s">
        <v>1521</v>
      </c>
      <c r="E731" s="359">
        <v>0</v>
      </c>
      <c r="F731" s="358">
        <v>120000</v>
      </c>
      <c r="G731" s="360">
        <v>14074513</v>
      </c>
    </row>
    <row r="732" spans="1:7" ht="19.5" customHeight="1">
      <c r="A732" s="361">
        <v>729</v>
      </c>
      <c r="B732" s="362"/>
      <c r="C732" s="363">
        <v>42258</v>
      </c>
      <c r="D732" s="364" t="s">
        <v>1525</v>
      </c>
      <c r="E732" s="366">
        <v>0</v>
      </c>
      <c r="F732" s="365">
        <v>9170</v>
      </c>
      <c r="G732" s="367">
        <v>14083683</v>
      </c>
    </row>
    <row r="733" spans="1:7" ht="19.5" customHeight="1">
      <c r="A733" s="354">
        <v>730</v>
      </c>
      <c r="B733" s="355"/>
      <c r="C733" s="356">
        <v>42261</v>
      </c>
      <c r="D733" s="357" t="s">
        <v>1527</v>
      </c>
      <c r="E733" s="359">
        <v>0</v>
      </c>
      <c r="F733" s="358">
        <v>30000</v>
      </c>
      <c r="G733" s="360">
        <v>14113683</v>
      </c>
    </row>
    <row r="734" spans="1:7" ht="19.5" customHeight="1">
      <c r="A734" s="361">
        <v>731</v>
      </c>
      <c r="B734" s="362"/>
      <c r="C734" s="363">
        <v>42272</v>
      </c>
      <c r="D734" s="364" t="s">
        <v>1556</v>
      </c>
      <c r="E734" s="366">
        <v>0</v>
      </c>
      <c r="F734" s="365">
        <v>660000</v>
      </c>
      <c r="G734" s="367">
        <v>14773683</v>
      </c>
    </row>
    <row r="735" spans="1:7" ht="19.5" customHeight="1">
      <c r="A735" s="354">
        <v>732</v>
      </c>
      <c r="B735" s="355"/>
      <c r="C735" s="356">
        <v>42272</v>
      </c>
      <c r="D735" s="357" t="s">
        <v>1567</v>
      </c>
      <c r="E735" s="359">
        <v>0</v>
      </c>
      <c r="F735" s="358">
        <v>53210</v>
      </c>
      <c r="G735" s="360">
        <v>14826893</v>
      </c>
    </row>
    <row r="736" spans="1:7" ht="19.5" customHeight="1">
      <c r="A736" s="361">
        <v>733</v>
      </c>
      <c r="B736" s="362"/>
      <c r="C736" s="363">
        <v>42292</v>
      </c>
      <c r="D736" s="364" t="s">
        <v>1574</v>
      </c>
      <c r="E736" s="366">
        <v>0</v>
      </c>
      <c r="F736" s="365">
        <v>70000</v>
      </c>
      <c r="G736" s="367">
        <v>14896893</v>
      </c>
    </row>
    <row r="737" spans="1:7" ht="19.5" customHeight="1">
      <c r="A737" s="354">
        <v>734</v>
      </c>
      <c r="B737" s="355" t="s">
        <v>557</v>
      </c>
      <c r="C737" s="356">
        <v>42298</v>
      </c>
      <c r="D737" s="357" t="s">
        <v>1583</v>
      </c>
      <c r="E737" s="359">
        <v>0</v>
      </c>
      <c r="F737" s="358">
        <v>66000</v>
      </c>
      <c r="G737" s="360">
        <v>14962893</v>
      </c>
    </row>
    <row r="738" spans="1:7" ht="19.5" customHeight="1">
      <c r="A738" s="361">
        <v>735</v>
      </c>
      <c r="B738" s="362"/>
      <c r="C738" s="363">
        <v>42300</v>
      </c>
      <c r="D738" s="364" t="s">
        <v>1584</v>
      </c>
      <c r="E738" s="366">
        <v>0</v>
      </c>
      <c r="F738" s="365">
        <v>660000</v>
      </c>
      <c r="G738" s="367">
        <v>15622893</v>
      </c>
    </row>
    <row r="739" spans="1:7" ht="19.5" customHeight="1">
      <c r="A739" s="354">
        <v>736</v>
      </c>
      <c r="B739" s="355"/>
      <c r="C739" s="356">
        <v>42303</v>
      </c>
      <c r="D739" s="357" t="s">
        <v>1592</v>
      </c>
      <c r="E739" s="359">
        <v>0</v>
      </c>
      <c r="F739" s="358">
        <v>53210</v>
      </c>
      <c r="G739" s="360">
        <v>15676103</v>
      </c>
    </row>
    <row r="740" spans="1:7" ht="19.5" customHeight="1">
      <c r="A740" s="361">
        <v>737</v>
      </c>
      <c r="B740" s="362"/>
      <c r="C740" s="363">
        <v>42333</v>
      </c>
      <c r="D740" s="364" t="s">
        <v>1643</v>
      </c>
      <c r="E740" s="366">
        <v>0</v>
      </c>
      <c r="F740" s="365">
        <v>53210</v>
      </c>
      <c r="G740" s="367">
        <v>15729313</v>
      </c>
    </row>
    <row r="741" spans="1:7" ht="19.5" customHeight="1">
      <c r="A741" s="354">
        <v>738</v>
      </c>
      <c r="B741" s="355"/>
      <c r="C741" s="356">
        <v>42333</v>
      </c>
      <c r="D741" s="357" t="s">
        <v>1645</v>
      </c>
      <c r="E741" s="359">
        <v>0</v>
      </c>
      <c r="F741" s="358">
        <v>660000</v>
      </c>
      <c r="G741" s="360">
        <v>16389313</v>
      </c>
    </row>
    <row r="742" spans="1:7" ht="19.5" customHeight="1">
      <c r="A742" s="361">
        <v>739</v>
      </c>
      <c r="B742" s="362"/>
      <c r="C742" s="363">
        <v>42348</v>
      </c>
      <c r="D742" s="364" t="s">
        <v>1662</v>
      </c>
      <c r="E742" s="366">
        <v>0</v>
      </c>
      <c r="F742" s="365">
        <v>66000</v>
      </c>
      <c r="G742" s="367">
        <v>16455313</v>
      </c>
    </row>
    <row r="743" spans="1:7" ht="19.5" customHeight="1">
      <c r="A743" s="354">
        <v>740</v>
      </c>
      <c r="B743" s="355"/>
      <c r="C743" s="356">
        <v>42355</v>
      </c>
      <c r="D743" s="357" t="s">
        <v>1672</v>
      </c>
      <c r="E743" s="359">
        <v>0</v>
      </c>
      <c r="F743" s="358">
        <v>66000</v>
      </c>
      <c r="G743" s="360">
        <v>16521313</v>
      </c>
    </row>
    <row r="744" spans="1:7" ht="19.5" customHeight="1">
      <c r="A744" s="361">
        <v>741</v>
      </c>
      <c r="B744" s="355"/>
      <c r="C744" s="363">
        <v>42362</v>
      </c>
      <c r="D744" s="364" t="s">
        <v>1719</v>
      </c>
      <c r="E744" s="366">
        <v>0</v>
      </c>
      <c r="F744" s="365">
        <v>660000</v>
      </c>
      <c r="G744" s="367">
        <v>17181313</v>
      </c>
    </row>
    <row r="745" spans="1:7" ht="19.5" customHeight="1">
      <c r="A745" s="354">
        <v>742</v>
      </c>
      <c r="B745" s="373"/>
      <c r="C745" s="356">
        <v>42366</v>
      </c>
      <c r="D745" s="357" t="s">
        <v>1735</v>
      </c>
      <c r="E745" s="359">
        <v>0</v>
      </c>
      <c r="F745" s="358">
        <v>53210</v>
      </c>
      <c r="G745" s="360">
        <v>17234523</v>
      </c>
    </row>
    <row r="746" spans="1:7" ht="19.5" customHeight="1">
      <c r="A746" s="361">
        <v>743</v>
      </c>
      <c r="B746" s="374" t="s">
        <v>533</v>
      </c>
      <c r="C746" s="361"/>
      <c r="D746" s="364"/>
      <c r="E746" s="376">
        <v>0</v>
      </c>
      <c r="F746" s="375">
        <v>17234523</v>
      </c>
      <c r="G746" s="377"/>
    </row>
    <row r="747" spans="1:7" ht="19.5" customHeight="1">
      <c r="A747" s="354">
        <v>744</v>
      </c>
      <c r="B747" s="355"/>
      <c r="C747" s="356">
        <v>42257</v>
      </c>
      <c r="D747" s="357" t="s">
        <v>1511</v>
      </c>
      <c r="E747" s="359">
        <v>0</v>
      </c>
      <c r="F747" s="358">
        <v>165000</v>
      </c>
      <c r="G747" s="360">
        <v>165000</v>
      </c>
    </row>
    <row r="748" spans="1:7" ht="19.5" customHeight="1">
      <c r="A748" s="361">
        <v>745</v>
      </c>
      <c r="B748" s="362"/>
      <c r="C748" s="363">
        <v>42257</v>
      </c>
      <c r="D748" s="364" t="s">
        <v>1514</v>
      </c>
      <c r="E748" s="366">
        <v>0</v>
      </c>
      <c r="F748" s="365">
        <v>2080000</v>
      </c>
      <c r="G748" s="367">
        <v>2245000</v>
      </c>
    </row>
    <row r="749" spans="1:7" ht="19.5" customHeight="1">
      <c r="A749" s="354">
        <v>746</v>
      </c>
      <c r="B749" s="355"/>
      <c r="C749" s="356">
        <v>42257</v>
      </c>
      <c r="D749" s="357" t="s">
        <v>1517</v>
      </c>
      <c r="E749" s="359">
        <v>0</v>
      </c>
      <c r="F749" s="358">
        <v>154000</v>
      </c>
      <c r="G749" s="360">
        <v>2399000</v>
      </c>
    </row>
    <row r="750" spans="1:7" ht="19.5" customHeight="1">
      <c r="A750" s="361">
        <v>747</v>
      </c>
      <c r="B750" s="362" t="s">
        <v>1748</v>
      </c>
      <c r="C750" s="363">
        <v>42258</v>
      </c>
      <c r="D750" s="364" t="s">
        <v>1523</v>
      </c>
      <c r="E750" s="366">
        <v>0</v>
      </c>
      <c r="F750" s="365">
        <v>600000</v>
      </c>
      <c r="G750" s="367">
        <v>2999000</v>
      </c>
    </row>
    <row r="751" spans="1:7" ht="19.5" customHeight="1">
      <c r="A751" s="354">
        <v>748</v>
      </c>
      <c r="B751" s="355"/>
      <c r="C751" s="356">
        <v>42261</v>
      </c>
      <c r="D751" s="357" t="s">
        <v>1526</v>
      </c>
      <c r="E751" s="359">
        <v>0</v>
      </c>
      <c r="F751" s="358">
        <v>275000</v>
      </c>
      <c r="G751" s="360">
        <v>3274000</v>
      </c>
    </row>
    <row r="752" spans="1:7" ht="19.5" customHeight="1">
      <c r="A752" s="361">
        <v>749</v>
      </c>
      <c r="B752" s="362"/>
      <c r="C752" s="363">
        <v>42261</v>
      </c>
      <c r="D752" s="364" t="s">
        <v>1529</v>
      </c>
      <c r="E752" s="366">
        <v>0</v>
      </c>
      <c r="F752" s="365">
        <v>100000</v>
      </c>
      <c r="G752" s="367">
        <v>3374000</v>
      </c>
    </row>
    <row r="753" spans="1:7" ht="19.5" customHeight="1">
      <c r="A753" s="354">
        <v>750</v>
      </c>
      <c r="B753" s="373"/>
      <c r="C753" s="356">
        <v>42261</v>
      </c>
      <c r="D753" s="357" t="s">
        <v>1531</v>
      </c>
      <c r="E753" s="359">
        <v>0</v>
      </c>
      <c r="F753" s="358">
        <v>10000</v>
      </c>
      <c r="G753" s="360">
        <v>3384000</v>
      </c>
    </row>
    <row r="754" spans="1:7" ht="19.5" customHeight="1">
      <c r="A754" s="361">
        <v>751</v>
      </c>
      <c r="B754" s="374" t="s">
        <v>533</v>
      </c>
      <c r="C754" s="361"/>
      <c r="D754" s="364"/>
      <c r="E754" s="376">
        <v>0</v>
      </c>
      <c r="F754" s="375">
        <v>3384000</v>
      </c>
      <c r="G754" s="377"/>
    </row>
    <row r="755" spans="1:7" ht="19.5" customHeight="1">
      <c r="A755" s="354">
        <v>752</v>
      </c>
      <c r="B755" s="410" t="s">
        <v>1749</v>
      </c>
      <c r="C755" s="356">
        <v>42272</v>
      </c>
      <c r="D755" s="357" t="s">
        <v>1554</v>
      </c>
      <c r="E755" s="359">
        <v>0</v>
      </c>
      <c r="F755" s="358">
        <v>88000</v>
      </c>
      <c r="G755" s="360">
        <v>88000</v>
      </c>
    </row>
    <row r="756" spans="1:7" ht="19.5" customHeight="1">
      <c r="A756" s="361">
        <v>753</v>
      </c>
      <c r="B756" s="410" t="s">
        <v>1749</v>
      </c>
      <c r="C756" s="363">
        <v>42348</v>
      </c>
      <c r="D756" s="364" t="s">
        <v>1659</v>
      </c>
      <c r="E756" s="366">
        <v>0</v>
      </c>
      <c r="F756" s="365">
        <v>110000</v>
      </c>
      <c r="G756" s="367">
        <v>198000</v>
      </c>
    </row>
    <row r="757" spans="1:7" ht="19.5" customHeight="1">
      <c r="A757" s="354">
        <v>754</v>
      </c>
      <c r="B757" s="369" t="s">
        <v>533</v>
      </c>
      <c r="C757" s="354"/>
      <c r="D757" s="357"/>
      <c r="E757" s="372">
        <v>0</v>
      </c>
      <c r="F757" s="370">
        <v>198000</v>
      </c>
      <c r="G757" s="371"/>
    </row>
    <row r="758" spans="1:7" ht="19.5" customHeight="1">
      <c r="A758" s="361">
        <v>755</v>
      </c>
      <c r="B758" s="362" t="s">
        <v>1750</v>
      </c>
      <c r="C758" s="363">
        <v>42241</v>
      </c>
      <c r="D758" s="364" t="s">
        <v>1505</v>
      </c>
      <c r="E758" s="366">
        <v>0</v>
      </c>
      <c r="F758" s="365">
        <v>110000</v>
      </c>
      <c r="G758" s="367">
        <v>110000</v>
      </c>
    </row>
    <row r="759" spans="1:7" ht="19.5" customHeight="1">
      <c r="A759" s="354">
        <v>756</v>
      </c>
      <c r="B759" s="373"/>
      <c r="C759" s="356">
        <v>42346</v>
      </c>
      <c r="D759" s="357" t="s">
        <v>1657</v>
      </c>
      <c r="E759" s="359">
        <v>0</v>
      </c>
      <c r="F759" s="358">
        <v>111000</v>
      </c>
      <c r="G759" s="360">
        <v>221000</v>
      </c>
    </row>
    <row r="760" spans="1:7" ht="19.5" customHeight="1">
      <c r="A760" s="361">
        <v>757</v>
      </c>
      <c r="B760" s="374" t="s">
        <v>533</v>
      </c>
      <c r="C760" s="361"/>
      <c r="D760" s="364"/>
      <c r="E760" s="376">
        <v>0</v>
      </c>
      <c r="F760" s="375">
        <v>221000</v>
      </c>
      <c r="G760" s="377"/>
    </row>
    <row r="761" spans="1:7" ht="19.5" customHeight="1">
      <c r="A761" s="354">
        <v>758</v>
      </c>
      <c r="B761" s="373" t="s">
        <v>1751</v>
      </c>
      <c r="C761" s="356">
        <v>42118</v>
      </c>
      <c r="D761" s="357" t="s">
        <v>1375</v>
      </c>
      <c r="E761" s="359">
        <v>0</v>
      </c>
      <c r="F761" s="358">
        <v>40000</v>
      </c>
      <c r="G761" s="360">
        <v>40000</v>
      </c>
    </row>
    <row r="762" spans="1:7" ht="19.5" customHeight="1">
      <c r="A762" s="361">
        <v>759</v>
      </c>
      <c r="B762" s="374" t="s">
        <v>533</v>
      </c>
      <c r="C762" s="361"/>
      <c r="D762" s="364"/>
      <c r="E762" s="376">
        <v>0</v>
      </c>
      <c r="F762" s="375">
        <v>40000</v>
      </c>
      <c r="G762" s="377"/>
    </row>
    <row r="763" spans="1:7" ht="19.5" customHeight="1">
      <c r="A763" s="354">
        <v>760</v>
      </c>
      <c r="B763" s="355"/>
      <c r="C763" s="356">
        <v>42332</v>
      </c>
      <c r="D763" s="357" t="s">
        <v>1628</v>
      </c>
      <c r="E763" s="359">
        <v>0</v>
      </c>
      <c r="F763" s="358">
        <v>39500</v>
      </c>
      <c r="G763" s="360">
        <v>39500</v>
      </c>
    </row>
    <row r="764" spans="1:7" ht="19.5" customHeight="1">
      <c r="A764" s="361">
        <v>761</v>
      </c>
      <c r="B764" s="362" t="s">
        <v>1752</v>
      </c>
      <c r="C764" s="363">
        <v>42335</v>
      </c>
      <c r="D764" s="364" t="s">
        <v>1652</v>
      </c>
      <c r="E764" s="366">
        <v>0</v>
      </c>
      <c r="F764" s="365">
        <v>27500</v>
      </c>
      <c r="G764" s="367">
        <v>67000</v>
      </c>
    </row>
    <row r="765" spans="1:7" ht="19.5" customHeight="1">
      <c r="A765" s="354">
        <v>762</v>
      </c>
      <c r="B765" s="373"/>
      <c r="C765" s="356">
        <v>42359</v>
      </c>
      <c r="D765" s="357" t="s">
        <v>1694</v>
      </c>
      <c r="E765" s="359">
        <v>0</v>
      </c>
      <c r="F765" s="358">
        <v>27500</v>
      </c>
      <c r="G765" s="360">
        <v>94500</v>
      </c>
    </row>
    <row r="766" spans="1:7" ht="19.5" customHeight="1">
      <c r="A766" s="361">
        <v>763</v>
      </c>
      <c r="B766" s="374" t="s">
        <v>533</v>
      </c>
      <c r="C766" s="361"/>
      <c r="D766" s="364"/>
      <c r="E766" s="376">
        <v>0</v>
      </c>
      <c r="F766" s="375">
        <v>94500</v>
      </c>
      <c r="G766" s="377"/>
    </row>
    <row r="767" spans="1:7" ht="19.5" customHeight="1">
      <c r="A767" s="354">
        <v>764</v>
      </c>
      <c r="B767" s="373" t="s">
        <v>1753</v>
      </c>
      <c r="C767" s="356">
        <v>42171</v>
      </c>
      <c r="D767" s="357" t="s">
        <v>1420</v>
      </c>
      <c r="E767" s="359">
        <v>0</v>
      </c>
      <c r="F767" s="358">
        <v>48500</v>
      </c>
      <c r="G767" s="360">
        <v>48500</v>
      </c>
    </row>
    <row r="768" spans="1:7" ht="19.5" customHeight="1">
      <c r="A768" s="361">
        <v>765</v>
      </c>
      <c r="B768" s="374" t="s">
        <v>533</v>
      </c>
      <c r="C768" s="361"/>
      <c r="D768" s="364"/>
      <c r="E768" s="376">
        <v>0</v>
      </c>
      <c r="F768" s="375">
        <v>48500</v>
      </c>
      <c r="G768" s="377"/>
    </row>
    <row r="769" spans="1:7" ht="19.5" customHeight="1">
      <c r="A769" s="354">
        <v>766</v>
      </c>
      <c r="B769" s="355" t="s">
        <v>1754</v>
      </c>
      <c r="C769" s="356">
        <v>42048</v>
      </c>
      <c r="D769" s="357" t="s">
        <v>1286</v>
      </c>
      <c r="E769" s="359">
        <v>0</v>
      </c>
      <c r="F769" s="358">
        <v>22000</v>
      </c>
      <c r="G769" s="360">
        <v>22000</v>
      </c>
    </row>
    <row r="770" spans="1:7" ht="19.5" customHeight="1">
      <c r="A770" s="361">
        <v>767</v>
      </c>
      <c r="B770" s="368"/>
      <c r="C770" s="363">
        <v>42362</v>
      </c>
      <c r="D770" s="364" t="s">
        <v>1724</v>
      </c>
      <c r="E770" s="366">
        <v>0</v>
      </c>
      <c r="F770" s="365">
        <v>705187</v>
      </c>
      <c r="G770" s="367">
        <v>727187</v>
      </c>
    </row>
    <row r="771" spans="1:7" ht="19.5" customHeight="1">
      <c r="A771" s="354">
        <v>768</v>
      </c>
      <c r="B771" s="369" t="s">
        <v>533</v>
      </c>
      <c r="C771" s="354"/>
      <c r="D771" s="357"/>
      <c r="E771" s="372">
        <v>0</v>
      </c>
      <c r="F771" s="370">
        <v>727187</v>
      </c>
      <c r="G771" s="371"/>
    </row>
    <row r="772" spans="1:7" ht="19.5" customHeight="1">
      <c r="A772" s="361">
        <v>769</v>
      </c>
      <c r="B772" s="362"/>
      <c r="C772" s="363">
        <v>42201</v>
      </c>
      <c r="D772" s="364" t="s">
        <v>1452</v>
      </c>
      <c r="E772" s="366">
        <v>0</v>
      </c>
      <c r="F772" s="365">
        <v>230000</v>
      </c>
      <c r="G772" s="367">
        <v>230000</v>
      </c>
    </row>
    <row r="773" spans="1:7" ht="19.5" customHeight="1">
      <c r="A773" s="354">
        <v>770</v>
      </c>
      <c r="B773" s="355" t="s">
        <v>1755</v>
      </c>
      <c r="C773" s="356">
        <v>42362</v>
      </c>
      <c r="D773" s="357" t="s">
        <v>1720</v>
      </c>
      <c r="E773" s="359">
        <v>0</v>
      </c>
      <c r="F773" s="358">
        <v>160000</v>
      </c>
      <c r="G773" s="360">
        <v>390000</v>
      </c>
    </row>
    <row r="774" spans="1:7" ht="19.5" customHeight="1">
      <c r="A774" s="361">
        <v>771</v>
      </c>
      <c r="B774" s="368"/>
      <c r="C774" s="363">
        <v>42362</v>
      </c>
      <c r="D774" s="364" t="s">
        <v>1724</v>
      </c>
      <c r="E774" s="366">
        <v>0</v>
      </c>
      <c r="F774" s="365">
        <v>1992870</v>
      </c>
      <c r="G774" s="367">
        <v>2382870</v>
      </c>
    </row>
    <row r="775" spans="1:7" ht="19.5" customHeight="1">
      <c r="A775" s="354">
        <v>772</v>
      </c>
      <c r="B775" s="369" t="s">
        <v>533</v>
      </c>
      <c r="C775" s="354"/>
      <c r="D775" s="357"/>
      <c r="E775" s="372">
        <v>0</v>
      </c>
      <c r="F775" s="370">
        <v>2382870</v>
      </c>
      <c r="G775" s="371"/>
    </row>
    <row r="776" spans="1:7" ht="19.5" customHeight="1">
      <c r="A776" s="361">
        <v>773</v>
      </c>
      <c r="B776" s="362"/>
      <c r="C776" s="363">
        <v>42261</v>
      </c>
      <c r="D776" s="364" t="s">
        <v>1537</v>
      </c>
      <c r="E776" s="366">
        <v>0</v>
      </c>
      <c r="F776" s="365">
        <v>37700</v>
      </c>
      <c r="G776" s="367">
        <v>37700</v>
      </c>
    </row>
    <row r="777" spans="1:7" ht="19.5" customHeight="1">
      <c r="A777" s="354">
        <v>774</v>
      </c>
      <c r="B777" s="355" t="s">
        <v>1756</v>
      </c>
      <c r="C777" s="356">
        <v>42261</v>
      </c>
      <c r="D777" s="357" t="s">
        <v>1545</v>
      </c>
      <c r="E777" s="359">
        <v>0</v>
      </c>
      <c r="F777" s="358">
        <v>9100</v>
      </c>
      <c r="G777" s="360">
        <v>46800</v>
      </c>
    </row>
    <row r="778" spans="1:7" ht="19.5" customHeight="1">
      <c r="A778" s="361">
        <v>775</v>
      </c>
      <c r="B778" s="368"/>
      <c r="C778" s="363">
        <v>42319</v>
      </c>
      <c r="D778" s="364" t="s">
        <v>1611</v>
      </c>
      <c r="E778" s="366">
        <v>0</v>
      </c>
      <c r="F778" s="365">
        <v>58150</v>
      </c>
      <c r="G778" s="367">
        <v>104950</v>
      </c>
    </row>
    <row r="779" spans="1:7" ht="19.5" customHeight="1">
      <c r="A779" s="354">
        <v>776</v>
      </c>
      <c r="B779" s="369" t="s">
        <v>533</v>
      </c>
      <c r="C779" s="354"/>
      <c r="D779" s="357"/>
      <c r="E779" s="372">
        <v>0</v>
      </c>
      <c r="F779" s="370">
        <v>104950</v>
      </c>
      <c r="G779" s="371"/>
    </row>
    <row r="780" spans="1:7" ht="19.5" customHeight="1">
      <c r="A780" s="361">
        <v>777</v>
      </c>
      <c r="B780" s="373" t="s">
        <v>1757</v>
      </c>
      <c r="C780" s="363">
        <v>42088</v>
      </c>
      <c r="D780" s="364" t="s">
        <v>1278</v>
      </c>
      <c r="E780" s="366">
        <v>0</v>
      </c>
      <c r="F780" s="365">
        <v>12890</v>
      </c>
      <c r="G780" s="367">
        <v>12890</v>
      </c>
    </row>
    <row r="781" spans="1:7" ht="19.5" customHeight="1">
      <c r="A781" s="354">
        <v>778</v>
      </c>
      <c r="B781" s="373"/>
      <c r="C781" s="356">
        <v>42088</v>
      </c>
      <c r="D781" s="357" t="s">
        <v>1278</v>
      </c>
      <c r="E781" s="359">
        <v>0</v>
      </c>
      <c r="F781" s="358">
        <v>2700</v>
      </c>
      <c r="G781" s="360">
        <v>15590</v>
      </c>
    </row>
    <row r="782" spans="1:7" ht="19.5" customHeight="1">
      <c r="A782" s="361">
        <v>779</v>
      </c>
      <c r="B782" s="373" t="s">
        <v>1757</v>
      </c>
      <c r="C782" s="363">
        <v>42088</v>
      </c>
      <c r="D782" s="364" t="s">
        <v>1278</v>
      </c>
      <c r="E782" s="366">
        <v>0</v>
      </c>
      <c r="F782" s="365">
        <v>2700</v>
      </c>
      <c r="G782" s="367">
        <v>18290</v>
      </c>
    </row>
    <row r="783" spans="1:7" ht="19.5" customHeight="1">
      <c r="A783" s="354">
        <v>780</v>
      </c>
      <c r="B783" s="373"/>
      <c r="C783" s="356">
        <v>42118</v>
      </c>
      <c r="D783" s="357" t="s">
        <v>1373</v>
      </c>
      <c r="E783" s="359">
        <v>0</v>
      </c>
      <c r="F783" s="358">
        <v>2690</v>
      </c>
      <c r="G783" s="360">
        <v>20980</v>
      </c>
    </row>
    <row r="784" spans="1:7" ht="19.5" customHeight="1">
      <c r="A784" s="361">
        <v>781</v>
      </c>
      <c r="B784" s="374" t="s">
        <v>533</v>
      </c>
      <c r="C784" s="361"/>
      <c r="D784" s="364"/>
      <c r="E784" s="376">
        <v>0</v>
      </c>
      <c r="F784" s="375">
        <v>20980</v>
      </c>
      <c r="G784" s="377"/>
    </row>
    <row r="785" spans="1:7" ht="19.5" customHeight="1">
      <c r="A785" s="354">
        <v>782</v>
      </c>
      <c r="B785" s="355"/>
      <c r="C785" s="356">
        <v>42037</v>
      </c>
      <c r="D785" s="357" t="s">
        <v>1278</v>
      </c>
      <c r="E785" s="359">
        <v>0</v>
      </c>
      <c r="F785" s="358">
        <v>12890</v>
      </c>
      <c r="G785" s="360">
        <v>12890</v>
      </c>
    </row>
    <row r="786" spans="1:7" ht="19.5" customHeight="1">
      <c r="A786" s="361">
        <v>783</v>
      </c>
      <c r="B786" s="362" t="s">
        <v>1758</v>
      </c>
      <c r="C786" s="363">
        <v>42060</v>
      </c>
      <c r="D786" s="364" t="s">
        <v>1278</v>
      </c>
      <c r="E786" s="366">
        <v>0</v>
      </c>
      <c r="F786" s="365">
        <v>2700</v>
      </c>
      <c r="G786" s="367">
        <v>15590</v>
      </c>
    </row>
    <row r="787" spans="1:7" ht="19.5" customHeight="1">
      <c r="A787" s="354">
        <v>784</v>
      </c>
      <c r="B787" s="355"/>
      <c r="C787" s="356">
        <v>42088</v>
      </c>
      <c r="D787" s="357" t="s">
        <v>1322</v>
      </c>
      <c r="E787" s="359">
        <v>0</v>
      </c>
      <c r="F787" s="358">
        <v>-12890</v>
      </c>
      <c r="G787" s="360">
        <v>2700</v>
      </c>
    </row>
    <row r="788" spans="1:7" ht="19.5" customHeight="1">
      <c r="A788" s="361">
        <v>785</v>
      </c>
      <c r="B788" s="368"/>
      <c r="C788" s="363">
        <v>42088</v>
      </c>
      <c r="D788" s="364" t="s">
        <v>1322</v>
      </c>
      <c r="E788" s="366">
        <v>0</v>
      </c>
      <c r="F788" s="365">
        <v>-2700</v>
      </c>
      <c r="G788" s="367"/>
    </row>
    <row r="789" spans="1:7" ht="19.5" customHeight="1">
      <c r="A789" s="354">
        <v>786</v>
      </c>
      <c r="B789" s="369" t="s">
        <v>533</v>
      </c>
      <c r="C789" s="354"/>
      <c r="D789" s="357"/>
      <c r="E789" s="372">
        <v>0</v>
      </c>
      <c r="F789" s="372">
        <v>0</v>
      </c>
      <c r="G789" s="371"/>
    </row>
  </sheetData>
  <mergeCells count="1">
    <mergeCell ref="A1:G1"/>
  </mergeCells>
  <phoneticPr fontId="3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7</vt:i4>
      </vt:variant>
    </vt:vector>
  </HeadingPairs>
  <TitlesOfParts>
    <vt:vector size="21" baseType="lpstr">
      <vt:lpstr>표지</vt:lpstr>
      <vt:lpstr>예산안 총칙</vt:lpstr>
      <vt:lpstr>세입세출결산총괄</vt:lpstr>
      <vt:lpstr>세입결산서</vt:lpstr>
      <vt:lpstr>세출결산서</vt:lpstr>
      <vt:lpstr>총계정원장</vt:lpstr>
      <vt:lpstr>현금출납부</vt:lpstr>
      <vt:lpstr>마켓표지</vt:lpstr>
      <vt:lpstr>마켓예산안총칙</vt:lpstr>
      <vt:lpstr>마켓세입세출총괄</vt:lpstr>
      <vt:lpstr>마켓세입결산</vt:lpstr>
      <vt:lpstr>마켓세출결산</vt:lpstr>
      <vt:lpstr>마켓현금출납부</vt:lpstr>
      <vt:lpstr>마켓총계정원장</vt:lpstr>
      <vt:lpstr>세출결산서!Print_Area</vt:lpstr>
      <vt:lpstr>'예산안 총칙'!Print_Area</vt:lpstr>
      <vt:lpstr>세입결산서!Print_Titles</vt:lpstr>
      <vt:lpstr>세입세출결산총괄!Print_Titles</vt:lpstr>
      <vt:lpstr>세출결산서!Print_Titles</vt:lpstr>
      <vt:lpstr>총계정원장!Print_Titles</vt:lpstr>
      <vt:lpstr>현금출납부!Print_Titles</vt:lpstr>
    </vt:vector>
  </TitlesOfParts>
  <Company>사회복지과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김태령</dc:creator>
  <cp:lastModifiedBy>nono</cp:lastModifiedBy>
  <cp:lastPrinted>2016-01-26T01:08:08Z</cp:lastPrinted>
  <dcterms:created xsi:type="dcterms:W3CDTF">2006-05-17T01:39:20Z</dcterms:created>
  <dcterms:modified xsi:type="dcterms:W3CDTF">2016-06-10T09:23:06Z</dcterms:modified>
</cp:coreProperties>
</file>